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7D8" lockStructure="1" lockWindows="1"/>
  <bookViews>
    <workbookView xWindow="0" yWindow="72" windowWidth="22980" windowHeight="9528" firstSheet="2" activeTab="2"/>
  </bookViews>
  <sheets>
    <sheet name="VRF_HCS_Product List" sheetId="1" r:id="rId1"/>
    <sheet name="REF WIND PRESSURE 11OCT2016" sheetId="2" state="hidden" r:id="rId2"/>
    <sheet name="DrawingNameConvention" sheetId="3" r:id="rId3"/>
    <sheet name="LookUp1" sheetId="4" state="hidden" r:id="rId4"/>
    <sheet name="DrawingLabelName" sheetId="5" state="hidden" r:id="rId5"/>
    <sheet name="myLGHVACLabel" sheetId="6" r:id="rId6"/>
  </sheets>
  <externalReferences>
    <externalReference r:id="rId7"/>
  </externalReferences>
  <definedNames>
    <definedName name="ALL">#REF!</definedName>
    <definedName name="IndoorData">[1]Data!$AW$41:$DL$86</definedName>
    <definedName name="Outdoordata">[1]Data!$AW$7:$DL$36</definedName>
    <definedName name="_xlnm.Print_Area" localSheetId="3">LookUp1!$A$1:$M$91</definedName>
    <definedName name="_xlnm.Print_Area" localSheetId="0">'VRF_HCS_Product List'!$A$1:$S$91</definedName>
  </definedNames>
  <calcPr calcId="145621"/>
</workbook>
</file>

<file path=xl/calcChain.xml><?xml version="1.0" encoding="utf-8"?>
<calcChain xmlns="http://schemas.openxmlformats.org/spreadsheetml/2006/main">
  <c r="G35" i="5" l="1"/>
  <c r="G36" i="5"/>
  <c r="G37" i="5"/>
  <c r="G38" i="5"/>
  <c r="G39" i="5"/>
  <c r="G40" i="5"/>
  <c r="G41" i="5"/>
  <c r="G42" i="5"/>
  <c r="G43" i="5"/>
  <c r="G44" i="5"/>
  <c r="G45" i="5"/>
  <c r="G34" i="5"/>
  <c r="AG13" i="3"/>
  <c r="AF13" i="3"/>
  <c r="AE13" i="3"/>
  <c r="F45" i="5" l="1"/>
  <c r="F44" i="5"/>
  <c r="F43" i="5"/>
  <c r="F42" i="5"/>
  <c r="F41" i="5"/>
  <c r="F40" i="5"/>
  <c r="F39" i="5"/>
  <c r="F38" i="5"/>
  <c r="F37" i="5"/>
  <c r="F36" i="5"/>
  <c r="F35" i="5"/>
  <c r="F34" i="5"/>
  <c r="F31" i="5" l="1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4" i="5"/>
  <c r="F5" i="5"/>
  <c r="F6" i="5"/>
  <c r="F7" i="5"/>
  <c r="F8" i="5"/>
  <c r="F9" i="5"/>
  <c r="F10" i="5"/>
  <c r="F11" i="5"/>
  <c r="F12" i="5"/>
  <c r="F13" i="5"/>
  <c r="F14" i="5"/>
  <c r="F3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4" i="5"/>
  <c r="G5" i="5"/>
  <c r="G6" i="5"/>
  <c r="G7" i="5"/>
  <c r="G8" i="5"/>
  <c r="G9" i="5"/>
  <c r="G10" i="5"/>
  <c r="G11" i="5"/>
  <c r="G12" i="5"/>
  <c r="G13" i="5"/>
  <c r="G14" i="5"/>
  <c r="G3" i="5"/>
  <c r="Q13" i="1" l="1"/>
  <c r="P13" i="1"/>
  <c r="W53" i="2" l="1"/>
  <c r="V53" i="2"/>
  <c r="O53" i="2"/>
  <c r="N53" i="2"/>
  <c r="H53" i="2"/>
  <c r="G53" i="2"/>
  <c r="AB10" i="3" l="1"/>
  <c r="AF6" i="3" s="1"/>
  <c r="S12" i="3"/>
  <c r="AB6" i="3" l="1"/>
  <c r="AJ6" i="3"/>
  <c r="Y53" i="2"/>
  <c r="X53" i="2"/>
  <c r="X54" i="2" l="1"/>
</calcChain>
</file>

<file path=xl/comments1.xml><?xml version="1.0" encoding="utf-8"?>
<comments xmlns="http://schemas.openxmlformats.org/spreadsheetml/2006/main">
  <authors>
    <author>john.cummings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john.cummings:</t>
        </r>
        <r>
          <rPr>
            <sz val="9"/>
            <color indexed="81"/>
            <rFont val="Tahoma"/>
            <family val="2"/>
          </rPr>
          <t xml:space="preserve">
Unit Under Test</t>
        </r>
      </text>
    </comment>
    <comment ref="AG2" authorId="0">
      <text>
        <r>
          <rPr>
            <b/>
            <sz val="9"/>
            <color indexed="81"/>
            <rFont val="Tahoma"/>
            <family val="2"/>
          </rPr>
          <t>john.cummings:</t>
        </r>
        <r>
          <rPr>
            <sz val="9"/>
            <color indexed="81"/>
            <rFont val="Tahoma"/>
            <family val="2"/>
          </rPr>
          <t xml:space="preserve">
FL county: Miami-Dade
Notice of Acceptance</t>
        </r>
      </text>
    </comment>
    <comment ref="AH2" authorId="0">
      <text>
        <r>
          <rPr>
            <b/>
            <sz val="9"/>
            <color indexed="81"/>
            <rFont val="Tahoma"/>
            <family val="2"/>
          </rPr>
          <t>john.cummings:</t>
        </r>
        <r>
          <rPr>
            <sz val="9"/>
            <color indexed="81"/>
            <rFont val="Tahoma"/>
            <family val="2"/>
          </rPr>
          <t xml:space="preserve">
FL state: all counties except Miami-Dade
Florida Statewide Approval</t>
        </r>
      </text>
    </comment>
  </commentList>
</comments>
</file>

<file path=xl/sharedStrings.xml><?xml version="1.0" encoding="utf-8"?>
<sst xmlns="http://schemas.openxmlformats.org/spreadsheetml/2006/main" count="2479" uniqueCount="360">
  <si>
    <t>HVAC</t>
  </si>
  <si>
    <t>X_Dim</t>
  </si>
  <si>
    <t>Y_Dim</t>
  </si>
  <si>
    <t>Z_Dim</t>
  </si>
  <si>
    <t>Measurements</t>
  </si>
  <si>
    <t>Calculations</t>
  </si>
  <si>
    <t>Exposure B</t>
  </si>
  <si>
    <t>Exposure C</t>
  </si>
  <si>
    <t>Exposure D</t>
  </si>
  <si>
    <t>Exposure</t>
  </si>
  <si>
    <t>Certification</t>
  </si>
  <si>
    <t>Certification_FL</t>
  </si>
  <si>
    <t>Certification_1</t>
  </si>
  <si>
    <t>Certification_2</t>
  </si>
  <si>
    <t>Certification_3</t>
  </si>
  <si>
    <t>Certification_4</t>
  </si>
  <si>
    <t>UUT</t>
  </si>
  <si>
    <t>LG Product Type</t>
  </si>
  <si>
    <t>Group</t>
  </si>
  <si>
    <t>Model Number</t>
  </si>
  <si>
    <t>Chassis Code</t>
  </si>
  <si>
    <t>Nominal Capacity (Btu/h)</t>
  </si>
  <si>
    <t>Voltage</t>
  </si>
  <si>
    <t>IDU Zones</t>
  </si>
  <si>
    <t>Mounting/Attachment Points</t>
  </si>
  <si>
    <t>Width (in)</t>
  </si>
  <si>
    <t>Depth (in)</t>
  </si>
  <si>
    <t>Height (in)</t>
  </si>
  <si>
    <t>Net Weight (lbs)</t>
  </si>
  <si>
    <t>Ultimate Wind Speed</t>
  </si>
  <si>
    <t>Mean Roof Height</t>
  </si>
  <si>
    <t>Centroid Height</t>
  </si>
  <si>
    <t>LG Wind Load Kit Number</t>
  </si>
  <si>
    <t>NOA 
Miami-Dade</t>
  </si>
  <si>
    <t>FSA</t>
  </si>
  <si>
    <t>NJ</t>
  </si>
  <si>
    <t>VA_MD_DE</t>
  </si>
  <si>
    <t>NC</t>
  </si>
  <si>
    <t>SC</t>
  </si>
  <si>
    <t>GA</t>
  </si>
  <si>
    <t>AL</t>
  </si>
  <si>
    <t>MS</t>
  </si>
  <si>
    <t>LA</t>
  </si>
  <si>
    <t>TX</t>
  </si>
  <si>
    <t>PR</t>
  </si>
  <si>
    <t>HI</t>
  </si>
  <si>
    <t>HCS</t>
  </si>
  <si>
    <t>A</t>
  </si>
  <si>
    <t>LSU090HXV</t>
  </si>
  <si>
    <t>SB</t>
  </si>
  <si>
    <t>115V</t>
  </si>
  <si>
    <t>Single</t>
  </si>
  <si>
    <t>Rigid Base Mount / 4 Bolts</t>
  </si>
  <si>
    <t>LSU120HXV</t>
  </si>
  <si>
    <t>LSU090HEV1</t>
  </si>
  <si>
    <t>UA3+</t>
  </si>
  <si>
    <t>208/230V</t>
  </si>
  <si>
    <t>LSU120HEV1</t>
  </si>
  <si>
    <t>B</t>
  </si>
  <si>
    <t>LAU090HVP</t>
  </si>
  <si>
    <t>SF</t>
  </si>
  <si>
    <t>LAU120HVP</t>
  </si>
  <si>
    <t>LSU090HSV4</t>
  </si>
  <si>
    <t>UL2</t>
  </si>
  <si>
    <t>LSU120HSV4</t>
  </si>
  <si>
    <t>LAU090HYV1</t>
  </si>
  <si>
    <t>LAU120HYV1</t>
  </si>
  <si>
    <t>LUU097HV</t>
  </si>
  <si>
    <t>LUU127HV</t>
  </si>
  <si>
    <t>UUT1</t>
  </si>
  <si>
    <t>LSU180HEV1</t>
  </si>
  <si>
    <t>C</t>
  </si>
  <si>
    <t>LSU240HLV</t>
  </si>
  <si>
    <t>SV</t>
  </si>
  <si>
    <t>LSU300HLV</t>
  </si>
  <si>
    <t>LSU360HLV</t>
  </si>
  <si>
    <t>LAU180HYV1</t>
  </si>
  <si>
    <t>UE1+</t>
  </si>
  <si>
    <t>LSU180HSV4</t>
  </si>
  <si>
    <t>LAU240HSV2</t>
  </si>
  <si>
    <t>LAU240HYV1</t>
  </si>
  <si>
    <t>LAU240HSV3</t>
  </si>
  <si>
    <t>LSU240HSV3</t>
  </si>
  <si>
    <t>LSU243HLV</t>
  </si>
  <si>
    <t>LSU307HV3</t>
  </si>
  <si>
    <t>LSU360HV3</t>
  </si>
  <si>
    <t>D</t>
  </si>
  <si>
    <t>LSU240HEV1</t>
  </si>
  <si>
    <t>UE</t>
  </si>
  <si>
    <t>E</t>
  </si>
  <si>
    <t>LMU18CHV</t>
  </si>
  <si>
    <t>Multi</t>
  </si>
  <si>
    <t>LMU24CHV</t>
  </si>
  <si>
    <t>F</t>
  </si>
  <si>
    <t>LMU30CHV</t>
  </si>
  <si>
    <t>U4</t>
  </si>
  <si>
    <t>LMU36CHV</t>
  </si>
  <si>
    <t>LUU187HV</t>
  </si>
  <si>
    <t>UUT2</t>
  </si>
  <si>
    <t>LUU247HV</t>
  </si>
  <si>
    <t>G</t>
  </si>
  <si>
    <t>LMU480HV</t>
  </si>
  <si>
    <t>U3</t>
  </si>
  <si>
    <t>LMU540HV</t>
  </si>
  <si>
    <t>LMU600HV</t>
  </si>
  <si>
    <t>LUU367HV</t>
  </si>
  <si>
    <t>LUU427HV</t>
  </si>
  <si>
    <t>VRF</t>
  </si>
  <si>
    <t>H</t>
  </si>
  <si>
    <t>ARUN038GSS4</t>
  </si>
  <si>
    <t>ARUN048GSS4</t>
  </si>
  <si>
    <t>UUT3</t>
  </si>
  <si>
    <t>ARUN054GSS4</t>
  </si>
  <si>
    <t>J</t>
  </si>
  <si>
    <t>ARUB072BTE4</t>
  </si>
  <si>
    <t>UX-2</t>
  </si>
  <si>
    <t>ARUB072DTE4</t>
  </si>
  <si>
    <t>460V</t>
  </si>
  <si>
    <t>ARUN072BTE4</t>
  </si>
  <si>
    <t>ARUN072DTE4</t>
  </si>
  <si>
    <t>K</t>
  </si>
  <si>
    <t>ARUB096BTE4</t>
  </si>
  <si>
    <t>UX-3</t>
  </si>
  <si>
    <t>48-13/16</t>
  </si>
  <si>
    <t>ARUB096DTE4</t>
  </si>
  <si>
    <t>ARUN096BTE4</t>
  </si>
  <si>
    <t>ARUN096DTE4</t>
  </si>
  <si>
    <t>ARUN121BTE4</t>
  </si>
  <si>
    <t>ARUN121DTE4</t>
  </si>
  <si>
    <t>ARUB121BTE4</t>
  </si>
  <si>
    <t>ARUB121DTE4</t>
  </si>
  <si>
    <t>ARUN122BTE4</t>
  </si>
  <si>
    <t>ARUN122DTE4</t>
  </si>
  <si>
    <t>ARUB122BTE4</t>
  </si>
  <si>
    <t>ARUB122DTE4</t>
  </si>
  <si>
    <t>ARUN144BTE4</t>
  </si>
  <si>
    <t>ARUN144DTE4</t>
  </si>
  <si>
    <t>ARUB144BTE4</t>
  </si>
  <si>
    <t>ARUB144DTE4</t>
  </si>
  <si>
    <t>ARUN168BTE4</t>
  </si>
  <si>
    <t>ARUN168DTE4</t>
  </si>
  <si>
    <t>ARUB168BTE4</t>
  </si>
  <si>
    <t>ARUB168DTE4</t>
  </si>
  <si>
    <t>ARUN145BTE4</t>
  </si>
  <si>
    <t>ARUN145DTE4</t>
  </si>
  <si>
    <t>ARUB145BTE4</t>
  </si>
  <si>
    <t>ARUB145DTE4</t>
  </si>
  <si>
    <t>ARUN169BTE4</t>
  </si>
  <si>
    <t>ARUN169DTE4</t>
  </si>
  <si>
    <t>ARUB169BTE4</t>
  </si>
  <si>
    <t>UUT4</t>
  </si>
  <si>
    <t>ARUB169DTE4</t>
  </si>
  <si>
    <t>ARUM072BTE5</t>
  </si>
  <si>
    <t>ARUM072DTE5</t>
  </si>
  <si>
    <t>ARUM096BTE5</t>
  </si>
  <si>
    <t>ARUM096DTE5</t>
  </si>
  <si>
    <t>ARUM121BTE5</t>
  </si>
  <si>
    <t>ARUM121DTE5</t>
  </si>
  <si>
    <t>ARUM144BTE5</t>
  </si>
  <si>
    <t>ARUM144DTE5</t>
  </si>
  <si>
    <t>ARUM168BTE5</t>
  </si>
  <si>
    <t>ARUM168DTE5</t>
  </si>
  <si>
    <t>ARUM192BTE5</t>
  </si>
  <si>
    <t>ARUM192DTE5</t>
  </si>
  <si>
    <t>ARUM216BTE5</t>
  </si>
  <si>
    <t>ARUM216DTE5</t>
  </si>
  <si>
    <t>ARUM241BTE5</t>
  </si>
  <si>
    <t>ARUM241DTE5</t>
  </si>
  <si>
    <t>Version 2.1.6</t>
  </si>
  <si>
    <t>160387 Drawing List</t>
  </si>
  <si>
    <t>R=ROOF</t>
  </si>
  <si>
    <t>Done</t>
  </si>
  <si>
    <t>Count</t>
  </si>
  <si>
    <t>G=GROUND</t>
  </si>
  <si>
    <t>W=WALL</t>
  </si>
  <si>
    <t>28_09</t>
  </si>
  <si>
    <t>R</t>
  </si>
  <si>
    <t>-</t>
  </si>
  <si>
    <t>W</t>
  </si>
  <si>
    <t>Z5</t>
  </si>
  <si>
    <t>Z4</t>
  </si>
  <si>
    <t>30_11</t>
  </si>
  <si>
    <t>34_12</t>
  </si>
  <si>
    <t>37_13</t>
  </si>
  <si>
    <t>36_29</t>
  </si>
  <si>
    <t>48_29</t>
  </si>
  <si>
    <t>Stamped</t>
  </si>
  <si>
    <t>&lt;&lt;as of 10/11/16</t>
  </si>
  <si>
    <t>Notes:</t>
  </si>
  <si>
    <t>Drawings to be made available only on myLGHVAC.</t>
  </si>
  <si>
    <t>Characters:</t>
  </si>
  <si>
    <t>L</t>
  </si>
  <si>
    <t>Z</t>
  </si>
  <si>
    <t>FileName:</t>
  </si>
  <si>
    <t>LG</t>
  </si>
  <si>
    <t>Design Pressure</t>
  </si>
  <si>
    <t>Hurricane Zone</t>
  </si>
  <si>
    <t xml:space="preserve">Material Design </t>
  </si>
  <si>
    <t>CH</t>
  </si>
  <si>
    <t>Descriptor</t>
  </si>
  <si>
    <t>Width Dimension (IN)</t>
  </si>
  <si>
    <t>Depth Dimension (IN)</t>
  </si>
  <si>
    <t>Design Type &gt; Ground / Roof / Wall</t>
  </si>
  <si>
    <t>Revision</t>
  </si>
  <si>
    <t>LG3629</t>
  </si>
  <si>
    <t>LG4829</t>
  </si>
  <si>
    <t>Design Pressure:</t>
  </si>
  <si>
    <t xml:space="preserve">Design Type: </t>
  </si>
  <si>
    <t>R128</t>
  </si>
  <si>
    <t>R095</t>
  </si>
  <si>
    <t>R109</t>
  </si>
  <si>
    <t>W128</t>
  </si>
  <si>
    <t>W114</t>
  </si>
  <si>
    <t>G038</t>
  </si>
  <si>
    <t>G060</t>
  </si>
  <si>
    <t>G082</t>
  </si>
  <si>
    <t>NA</t>
  </si>
  <si>
    <t>M</t>
  </si>
  <si>
    <t>GEN/SIZE</t>
  </si>
  <si>
    <t>TYPE/PRESSURE</t>
  </si>
  <si>
    <t>Enter Yellow Fields Below</t>
  </si>
  <si>
    <t>Hurricane Zone:</t>
  </si>
  <si>
    <t>LG2809</t>
  </si>
  <si>
    <t>LG3011</t>
  </si>
  <si>
    <t>LG3412</t>
  </si>
  <si>
    <t>LG3713</t>
  </si>
  <si>
    <t>ROOF</t>
  </si>
  <si>
    <t>GROUND</t>
  </si>
  <si>
    <t>WALL</t>
  </si>
  <si>
    <t>W114Z4</t>
  </si>
  <si>
    <t>W128Z4</t>
  </si>
  <si>
    <t>W128Z5</t>
  </si>
  <si>
    <t>R095ZA</t>
  </si>
  <si>
    <t>G038ZA</t>
  </si>
  <si>
    <t>G060ZA</t>
  </si>
  <si>
    <t>G082ZA</t>
  </si>
  <si>
    <t>LOOKUP INDEX</t>
  </si>
  <si>
    <t>ARUN060GSS4</t>
  </si>
  <si>
    <t>R105ZA</t>
  </si>
  <si>
    <t>R128ZA</t>
  </si>
  <si>
    <t>R109ZA</t>
  </si>
  <si>
    <t>&lt;&lt; Paul advised 10/20/16 all drawings will be done except ARUM drawings.</t>
  </si>
  <si>
    <t>LG Model Number 
(Single Frame)</t>
  </si>
  <si>
    <t xml:space="preserve">G = Ground
R= Roof
W= Wall </t>
  </si>
  <si>
    <t>LOW</t>
  </si>
  <si>
    <t>MEDIUM</t>
  </si>
  <si>
    <t>HIGH</t>
  </si>
  <si>
    <t>Design Code/Revision:</t>
  </si>
  <si>
    <t>AA</t>
  </si>
  <si>
    <t>John Chaney to provide details on (3) fabrication companies for consideration for FPA.</t>
  </si>
  <si>
    <t>John Chaney was released from LGEUS on 10/23/16</t>
  </si>
  <si>
    <t>LG4930</t>
  </si>
  <si>
    <t>LG3730</t>
  </si>
  <si>
    <t>ZA</t>
  </si>
  <si>
    <t>095</t>
  </si>
  <si>
    <t>105/109</t>
  </si>
  <si>
    <t>038</t>
  </si>
  <si>
    <t>060</t>
  </si>
  <si>
    <t>082</t>
  </si>
  <si>
    <t>Ground Installation</t>
  </si>
  <si>
    <t>Roof Installation</t>
  </si>
  <si>
    <t>Wall Installation</t>
  </si>
  <si>
    <t>37_30</t>
  </si>
  <si>
    <t>49_30</t>
  </si>
  <si>
    <t>G073ZA</t>
  </si>
  <si>
    <t>Jim Pritt to manage FL moving forward</t>
  </si>
  <si>
    <t>M1</t>
  </si>
  <si>
    <t>M4</t>
  </si>
  <si>
    <t>R105</t>
  </si>
  <si>
    <t>ROOF MOUNT INSTALLATION DRAWING</t>
  </si>
  <si>
    <t>ZAAA</t>
  </si>
  <si>
    <t>G073</t>
  </si>
  <si>
    <t>GROUND MOUNT INSTALLATION DRAWING</t>
  </si>
  <si>
    <t>LG2809R128ZAAA</t>
  </si>
  <si>
    <t>LG ROOF MOUNT INSTALLATION DRAWING 28 X 09_128</t>
  </si>
  <si>
    <t>LG3011R128ZAAA</t>
  </si>
  <si>
    <t>LG ROOF MOUNT INSTALLATION DRAWING 30 X 11_128</t>
  </si>
  <si>
    <t>LG3412R109ZAAA</t>
  </si>
  <si>
    <t>LG ROOF MOUNT INSTALLATION DRAWING 34 X 12_109</t>
  </si>
  <si>
    <t>LG3412R128ZAAA</t>
  </si>
  <si>
    <t>LG ROOF MOUNT INSTALLATION DRAWING 34 X 12_128</t>
  </si>
  <si>
    <t>LG3630R095ZAAA</t>
  </si>
  <si>
    <t>LG ROOF MOUNT INSTALLATION DRAWING 36 X 30_095</t>
  </si>
  <si>
    <t>LG3630R109ZAAA</t>
  </si>
  <si>
    <t>LG ROOF MOUNT INSTALLATION DRAWING 36 X 30_109</t>
  </si>
  <si>
    <t>LG3630R128ZAAA</t>
  </si>
  <si>
    <t>LG ROOF MOUNT INSTALLATION DRAWING 36 X 30_128</t>
  </si>
  <si>
    <t>LG3713R105ZAAA</t>
  </si>
  <si>
    <t>LG ROOF MOUNT INSTALLATION DRAWING 37 X 13_105</t>
  </si>
  <si>
    <t>LG3713R128ZAAA</t>
  </si>
  <si>
    <t>LG ROOF MOUNT INSTALLATION DRAWING 37 X 13_128</t>
  </si>
  <si>
    <t>LG4830R095ZAAA</t>
  </si>
  <si>
    <t>LG ROOF MOUNT INSTALLATION DRAWING 48 X 30_095</t>
  </si>
  <si>
    <t>LG4830R109ZAAA</t>
  </si>
  <si>
    <t>LG ROOF MOUNT INSTALLATION DRAWING 48 X 30_109</t>
  </si>
  <si>
    <t>LG4830R128ZAAA</t>
  </si>
  <si>
    <t>LG ROOF MOUNT INSTALLATION DRAWING 48 X 30_128</t>
  </si>
  <si>
    <t>LG2809G082ZAAA</t>
  </si>
  <si>
    <t>LG GROUND MOUNT INSTALLATION DRAWING 28 X 09_082</t>
  </si>
  <si>
    <t>LG3011G073ZAAA</t>
  </si>
  <si>
    <t>LG GROUND MOUNT INSTALLATION DRAWING 30 X 11_073</t>
  </si>
  <si>
    <t>LG3011G082ZAAA</t>
  </si>
  <si>
    <t>LG GROUND MOUNT INSTALLATION DRAWING 30 X 11_082</t>
  </si>
  <si>
    <t>LG3412G060ZAAA</t>
  </si>
  <si>
    <t>LG GROUND MOUNT INSTALLATION DRAWING 34 X 12_060</t>
  </si>
  <si>
    <t>LG3412G073ZAAA</t>
  </si>
  <si>
    <t>LG GROUND MOUNT INSTALLATION DRAWING 34 X 12_073</t>
  </si>
  <si>
    <t>LG3412G082ZAAA</t>
  </si>
  <si>
    <t>LG GROUND MOUNT INSTALLATION DRAWING 34 X 12_082</t>
  </si>
  <si>
    <t>LG3630G060ZAAA</t>
  </si>
  <si>
    <t>LG GROUND MOUNT INSTALLATION DRAWING 36 X 30_060</t>
  </si>
  <si>
    <t>LG3630G073ZAAA</t>
  </si>
  <si>
    <t>LG GROUND MOUNT INSTALLATION DRAWING 36 X 30_073</t>
  </si>
  <si>
    <t>LG3630G082ZAAA</t>
  </si>
  <si>
    <t>LG GROUND MOUNT INSTALLATION DRAWING 36 X 30_082</t>
  </si>
  <si>
    <t>LG3713G060ZAAA</t>
  </si>
  <si>
    <t>LG GROUND MOUNT INSTALLATION DRAWING 37 X 13_060</t>
  </si>
  <si>
    <t>LG3713G073ZAAA</t>
  </si>
  <si>
    <t>LG GROUND MOUNT INSTALLATION DRAWING 37 X 13_073</t>
  </si>
  <si>
    <t>LG3713G082ZAAA</t>
  </si>
  <si>
    <t>LG GROUND MOUNT INSTALLATION DRAWING 37 X 13_082</t>
  </si>
  <si>
    <t>LG4830G038ZAAA</t>
  </si>
  <si>
    <t>LG GROUND MOUNT INSTALLATION DRAWING 48 X 30_038</t>
  </si>
  <si>
    <t>LG4830G073ZAAA</t>
  </si>
  <si>
    <t>LG GROUND MOUNT INSTALLATION DRAWING 48 X 30_073</t>
  </si>
  <si>
    <t>LG4830G082ZAAA</t>
  </si>
  <si>
    <t>LG GROUND MOUNT INSTALLATION DRAWING 48 X 30_082</t>
  </si>
  <si>
    <t>File Name</t>
  </si>
  <si>
    <t>Label Name</t>
  </si>
  <si>
    <t>Z4AA</t>
  </si>
  <si>
    <t>Z5AA</t>
  </si>
  <si>
    <t>WALL MOUNT INSTALLATION DRAWING</t>
  </si>
  <si>
    <t>LG2809W114Z4AA</t>
  </si>
  <si>
    <t>LG2809W128Z4AA</t>
  </si>
  <si>
    <t>LG2809W128Z5AA</t>
  </si>
  <si>
    <t>LG3011W114Z4AA</t>
  </si>
  <si>
    <t>LG3011W128Z4AA</t>
  </si>
  <si>
    <t>LG3011W128Z5AA</t>
  </si>
  <si>
    <t>LG3412W114Z4AA</t>
  </si>
  <si>
    <t>LG3412W128Z4AA</t>
  </si>
  <si>
    <t>LG3412W128Z5AA</t>
  </si>
  <si>
    <t>LG3713W114Z4AA</t>
  </si>
  <si>
    <t>LG3713W128Z4AA</t>
  </si>
  <si>
    <t>LG3713W128Z5AA</t>
  </si>
  <si>
    <t>Move  below cells upon launch of MV5</t>
  </si>
  <si>
    <t>Example:</t>
  </si>
  <si>
    <t>LG WALL MOUNT INSTALLATION DRAWING 28 X 09_114_Z4</t>
  </si>
  <si>
    <t>LG WALL MOUNT INSTALLATION DRAWING 28 X 09_128_Z4</t>
  </si>
  <si>
    <t>LG WALL MOUNT INSTALLATION DRAWING 28 X 09_128_Z5</t>
  </si>
  <si>
    <t>LG WALL MOUNT INSTALLATION DRAWING 30 X 11_114_Z4</t>
  </si>
  <si>
    <t>LG WALL MOUNT INSTALLATION DRAWING 30 X 11_128_Z4</t>
  </si>
  <si>
    <t>LG WALL MOUNT INSTALLATION DRAWING 30 X 11_128_Z5</t>
  </si>
  <si>
    <t>LG WALL MOUNT INSTALLATION DRAWING 34 X 12_114_Z4</t>
  </si>
  <si>
    <t>LG WALL MOUNT INSTALLATION DRAWING 34 X 12_128_Z4</t>
  </si>
  <si>
    <t>LG WALL MOUNT INSTALLATION DRAWING 34 X 12_128_Z5</t>
  </si>
  <si>
    <t>LG WALL MOUNT INSTALLATION DRAWING 37 X 13_114_Z4</t>
  </si>
  <si>
    <t>LG WALL MOUNT INSTALLATION DRAWING 37 X 13_128_Z4</t>
  </si>
  <si>
    <t>LG WALL MOUNT INSTALLATION DRAWING 37 X 13_128_Z5</t>
  </si>
  <si>
    <t>MUST BE TRUE &gt;&gt;</t>
  </si>
  <si>
    <t>LookUp Table Questions:   Please email or call John Cummings:
                        john.cummings@lge.com or 678.328.6411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</si>
</sst>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??/16"/>
    <numFmt numFmtId="165" formatCode="0.0"/>
    <numFmt numFmtId="166" formatCode="#\ ?/8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rgb="FF0070C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7" fillId="0" borderId="0"/>
    <xf numFmtId="0" fontId="8" fillId="0" borderId="0">
      <alignment vertical="center"/>
    </xf>
    <xf numFmtId="0" fontId="9" fillId="0" borderId="0"/>
    <xf numFmtId="0" fontId="10" fillId="14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6" fillId="27" borderId="0" applyNumberFormat="0" applyBorder="0" applyAlignment="0" applyProtection="0"/>
  </cellStyleXfs>
  <cellXfs count="300">
    <xf numFmtId="0" fontId="0" fillId="0" borderId="0" xfId="0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0" xfId="0" applyFill="1"/>
    <xf numFmtId="12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2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2" fontId="0" fillId="0" borderId="1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3" fontId="0" fillId="0" borderId="11" xfId="0" applyNumberFormat="1" applyBorder="1" applyAlignment="1">
      <alignment horizontal="center" vertical="center"/>
    </xf>
    <xf numFmtId="13" fontId="0" fillId="0" borderId="14" xfId="0" applyNumberFormat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13" fontId="0" fillId="10" borderId="14" xfId="0" applyNumberFormat="1" applyFill="1" applyBorder="1" applyAlignment="1">
      <alignment horizontal="center" vertical="center"/>
    </xf>
    <xf numFmtId="164" fontId="0" fillId="10" borderId="14" xfId="0" applyNumberFormat="1" applyFill="1" applyBorder="1" applyAlignment="1">
      <alignment horizontal="center" vertical="center"/>
    </xf>
    <xf numFmtId="12" fontId="0" fillId="10" borderId="14" xfId="0" applyNumberFormat="1" applyFill="1" applyBorder="1" applyAlignment="1">
      <alignment horizontal="center" vertical="center"/>
    </xf>
    <xf numFmtId="165" fontId="0" fillId="10" borderId="14" xfId="0" applyNumberFormat="1" applyFill="1" applyBorder="1" applyAlignment="1">
      <alignment horizontal="right" vertical="center"/>
    </xf>
    <xf numFmtId="0" fontId="0" fillId="9" borderId="0" xfId="0" applyFill="1"/>
    <xf numFmtId="13" fontId="0" fillId="5" borderId="19" xfId="0" applyNumberForma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2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right" vertical="center"/>
    </xf>
    <xf numFmtId="13" fontId="0" fillId="0" borderId="17" xfId="0" applyNumberFormat="1" applyBorder="1" applyAlignment="1">
      <alignment horizontal="center" vertical="center"/>
    </xf>
    <xf numFmtId="0" fontId="0" fillId="11" borderId="0" xfId="0" applyFill="1"/>
    <xf numFmtId="12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right" vertical="center"/>
    </xf>
    <xf numFmtId="12" fontId="0" fillId="0" borderId="13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right" vertical="center"/>
    </xf>
    <xf numFmtId="0" fontId="1" fillId="0" borderId="13" xfId="2" applyFill="1" applyBorder="1" applyAlignment="1">
      <alignment horizontal="center" vertical="center"/>
    </xf>
    <xf numFmtId="0" fontId="1" fillId="0" borderId="14" xfId="2" applyFill="1" applyBorder="1" applyAlignment="1">
      <alignment horizontal="center" vertical="center"/>
    </xf>
    <xf numFmtId="0" fontId="0" fillId="7" borderId="13" xfId="2" applyFont="1" applyFill="1" applyBorder="1" applyAlignment="1">
      <alignment horizontal="center" vertical="center"/>
    </xf>
    <xf numFmtId="0" fontId="1" fillId="10" borderId="14" xfId="2" applyFill="1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12" fontId="0" fillId="10" borderId="13" xfId="0" applyNumberFormat="1" applyFill="1" applyBorder="1" applyAlignment="1">
      <alignment horizontal="center" vertical="center"/>
    </xf>
    <xf numFmtId="166" fontId="0" fillId="10" borderId="14" xfId="0" applyNumberFormat="1" applyFill="1" applyBorder="1" applyAlignment="1">
      <alignment horizontal="center"/>
    </xf>
    <xf numFmtId="165" fontId="0" fillId="10" borderId="15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2" fontId="0" fillId="0" borderId="21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/>
    </xf>
    <xf numFmtId="165" fontId="0" fillId="0" borderId="22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2" fontId="0" fillId="0" borderId="1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/>
    </xf>
    <xf numFmtId="13" fontId="0" fillId="0" borderId="2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right" vertical="center"/>
    </xf>
    <xf numFmtId="12" fontId="0" fillId="0" borderId="3" xfId="0" applyNumberFormat="1" applyBorder="1" applyAlignment="1">
      <alignment horizontal="center" vertical="center"/>
    </xf>
    <xf numFmtId="13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12" fontId="0" fillId="0" borderId="23" xfId="0" applyNumberFormat="1" applyBorder="1" applyAlignment="1">
      <alignment horizontal="center" vertical="center"/>
    </xf>
    <xf numFmtId="13" fontId="0" fillId="0" borderId="24" xfId="0" applyNumberFormat="1" applyBorder="1" applyAlignment="1">
      <alignment horizontal="center" vertical="center"/>
    </xf>
    <xf numFmtId="12" fontId="0" fillId="0" borderId="25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/>
    </xf>
    <xf numFmtId="13" fontId="0" fillId="0" borderId="26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3" fontId="0" fillId="0" borderId="27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3" fontId="0" fillId="5" borderId="17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2" borderId="0" xfId="0" applyFill="1"/>
    <xf numFmtId="0" fontId="4" fillId="7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3" fontId="0" fillId="0" borderId="19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0" fillId="13" borderId="0" xfId="0" applyFill="1"/>
    <xf numFmtId="13" fontId="0" fillId="0" borderId="23" xfId="0" applyNumberFormat="1" applyBorder="1" applyAlignment="1">
      <alignment horizontal="center" vertical="center"/>
    </xf>
    <xf numFmtId="13" fontId="4" fillId="0" borderId="1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13" fontId="0" fillId="0" borderId="29" xfId="0" applyNumberFormat="1" applyBorder="1" applyAlignment="1">
      <alignment horizontal="center" vertical="center"/>
    </xf>
    <xf numFmtId="13" fontId="4" fillId="0" borderId="14" xfId="1" applyNumberFormat="1" applyFont="1" applyFill="1" applyBorder="1" applyAlignment="1">
      <alignment horizontal="center" vertical="center"/>
    </xf>
    <xf numFmtId="13" fontId="0" fillId="0" borderId="28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3" fontId="0" fillId="0" borderId="25" xfId="0" applyNumberFormat="1" applyBorder="1" applyAlignment="1">
      <alignment horizontal="center" vertical="center"/>
    </xf>
    <xf numFmtId="13" fontId="4" fillId="0" borderId="17" xfId="1" applyNumberFormat="1" applyFont="1" applyFill="1" applyBorder="1" applyAlignment="1">
      <alignment horizontal="center" vertical="center"/>
    </xf>
    <xf numFmtId="13" fontId="0" fillId="0" borderId="10" xfId="0" applyNumberFormat="1" applyBorder="1" applyAlignment="1">
      <alignment horizontal="center" vertical="center"/>
    </xf>
    <xf numFmtId="13" fontId="0" fillId="0" borderId="13" xfId="0" applyNumberFormat="1" applyBorder="1" applyAlignment="1">
      <alignment horizontal="center" vertical="center"/>
    </xf>
    <xf numFmtId="13" fontId="0" fillId="5" borderId="16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14" borderId="24" xfId="6" applyBorder="1" applyAlignment="1">
      <alignment horizontal="center" vertical="center"/>
    </xf>
    <xf numFmtId="0" fontId="10" fillId="14" borderId="28" xfId="6" applyBorder="1" applyAlignment="1">
      <alignment horizontal="center" vertical="center"/>
    </xf>
    <xf numFmtId="0" fontId="10" fillId="14" borderId="26" xfId="6" applyBorder="1" applyAlignment="1">
      <alignment horizontal="center" vertical="center"/>
    </xf>
    <xf numFmtId="165" fontId="10" fillId="14" borderId="12" xfId="6" applyNumberFormat="1" applyBorder="1" applyAlignment="1">
      <alignment horizontal="right" vertical="center"/>
    </xf>
    <xf numFmtId="165" fontId="10" fillId="14" borderId="15" xfId="6" applyNumberFormat="1" applyBorder="1" applyAlignment="1">
      <alignment horizontal="right" vertical="center"/>
    </xf>
    <xf numFmtId="13" fontId="10" fillId="14" borderId="24" xfId="6" applyNumberFormat="1" applyBorder="1" applyAlignment="1">
      <alignment horizontal="center" vertical="center"/>
    </xf>
    <xf numFmtId="13" fontId="10" fillId="14" borderId="28" xfId="6" applyNumberFormat="1" applyBorder="1" applyAlignment="1">
      <alignment horizontal="center" vertical="center"/>
    </xf>
    <xf numFmtId="13" fontId="10" fillId="14" borderId="23" xfId="6" applyNumberFormat="1" applyBorder="1" applyAlignment="1">
      <alignment horizontal="center" vertical="center"/>
    </xf>
    <xf numFmtId="13" fontId="10" fillId="14" borderId="29" xfId="6" applyNumberFormat="1" applyBorder="1" applyAlignment="1">
      <alignment horizontal="center" vertical="center"/>
    </xf>
    <xf numFmtId="13" fontId="10" fillId="14" borderId="11" xfId="6" applyNumberFormat="1" applyBorder="1" applyAlignment="1">
      <alignment horizontal="center" vertical="center"/>
    </xf>
    <xf numFmtId="13" fontId="10" fillId="14" borderId="14" xfId="6" applyNumberFormat="1" applyBorder="1" applyAlignment="1">
      <alignment horizontal="center" vertical="center"/>
    </xf>
    <xf numFmtId="165" fontId="10" fillId="14" borderId="18" xfId="6" applyNumberFormat="1" applyBorder="1" applyAlignment="1">
      <alignment horizontal="right" vertical="center"/>
    </xf>
    <xf numFmtId="13" fontId="10" fillId="14" borderId="10" xfId="6" applyNumberFormat="1" applyBorder="1" applyAlignment="1">
      <alignment horizontal="center" vertical="center"/>
    </xf>
    <xf numFmtId="13" fontId="10" fillId="14" borderId="13" xfId="6" applyNumberFormat="1" applyBorder="1" applyAlignment="1">
      <alignment horizontal="center" vertical="center"/>
    </xf>
    <xf numFmtId="13" fontId="10" fillId="14" borderId="16" xfId="6" applyNumberFormat="1" applyBorder="1" applyAlignment="1">
      <alignment horizontal="center" vertical="center"/>
    </xf>
    <xf numFmtId="13" fontId="10" fillId="14" borderId="17" xfId="6" applyNumberFormat="1" applyBorder="1" applyAlignment="1">
      <alignment horizontal="center" vertical="center"/>
    </xf>
    <xf numFmtId="0" fontId="11" fillId="0" borderId="0" xfId="7"/>
    <xf numFmtId="0" fontId="11" fillId="7" borderId="30" xfId="7" applyFill="1" applyBorder="1"/>
    <xf numFmtId="0" fontId="11" fillId="7" borderId="31" xfId="7" applyFill="1" applyBorder="1"/>
    <xf numFmtId="0" fontId="11" fillId="7" borderId="31" xfId="7" quotePrefix="1" applyFill="1" applyBorder="1"/>
    <xf numFmtId="0" fontId="11" fillId="7" borderId="32" xfId="7" applyFill="1" applyBorder="1"/>
    <xf numFmtId="0" fontId="11" fillId="7" borderId="33" xfId="7" applyFill="1" applyBorder="1"/>
    <xf numFmtId="0" fontId="11" fillId="7" borderId="0" xfId="7" applyFill="1" applyBorder="1"/>
    <xf numFmtId="0" fontId="11" fillId="7" borderId="0" xfId="7" quotePrefix="1" applyFill="1" applyBorder="1"/>
    <xf numFmtId="0" fontId="11" fillId="7" borderId="34" xfId="7" applyFill="1" applyBorder="1"/>
    <xf numFmtId="0" fontId="11" fillId="0" borderId="33" xfId="7" applyFill="1" applyBorder="1"/>
    <xf numFmtId="0" fontId="11" fillId="0" borderId="0" xfId="7" applyFill="1" applyBorder="1"/>
    <xf numFmtId="0" fontId="11" fillId="0" borderId="0" xfId="7" quotePrefix="1" applyFill="1" applyBorder="1"/>
    <xf numFmtId="0" fontId="11" fillId="0" borderId="34" xfId="7" applyFill="1" applyBorder="1"/>
    <xf numFmtId="0" fontId="11" fillId="0" borderId="0" xfId="7" applyFill="1"/>
    <xf numFmtId="0" fontId="11" fillId="0" borderId="35" xfId="7" applyFill="1" applyBorder="1"/>
    <xf numFmtId="0" fontId="11" fillId="0" borderId="36" xfId="7" applyFill="1" applyBorder="1"/>
    <xf numFmtId="0" fontId="11" fillId="0" borderId="36" xfId="7" quotePrefix="1" applyFill="1" applyBorder="1"/>
    <xf numFmtId="0" fontId="11" fillId="0" borderId="37" xfId="7" applyFill="1" applyBorder="1"/>
    <xf numFmtId="0" fontId="11" fillId="7" borderId="35" xfId="7" applyFill="1" applyBorder="1"/>
    <xf numFmtId="0" fontId="11" fillId="7" borderId="36" xfId="7" applyFill="1" applyBorder="1"/>
    <xf numFmtId="0" fontId="11" fillId="7" borderId="36" xfId="7" quotePrefix="1" applyFill="1" applyBorder="1"/>
    <xf numFmtId="0" fontId="11" fillId="7" borderId="37" xfId="7" applyFill="1" applyBorder="1"/>
    <xf numFmtId="0" fontId="11" fillId="0" borderId="30" xfId="7" applyBorder="1"/>
    <xf numFmtId="0" fontId="11" fillId="0" borderId="31" xfId="7" applyBorder="1"/>
    <xf numFmtId="0" fontId="11" fillId="0" borderId="31" xfId="7" quotePrefix="1" applyBorder="1"/>
    <xf numFmtId="0" fontId="11" fillId="0" borderId="32" xfId="7" applyBorder="1"/>
    <xf numFmtId="0" fontId="11" fillId="0" borderId="33" xfId="7" applyBorder="1"/>
    <xf numFmtId="0" fontId="11" fillId="0" borderId="0" xfId="7" applyBorder="1"/>
    <xf numFmtId="0" fontId="11" fillId="0" borderId="0" xfId="7" quotePrefix="1" applyBorder="1"/>
    <xf numFmtId="0" fontId="11" fillId="0" borderId="34" xfId="7" applyBorder="1"/>
    <xf numFmtId="0" fontId="11" fillId="0" borderId="35" xfId="7" applyBorder="1"/>
    <xf numFmtId="0" fontId="11" fillId="0" borderId="36" xfId="7" applyBorder="1"/>
    <xf numFmtId="0" fontId="11" fillId="0" borderId="36" xfId="7" quotePrefix="1" applyBorder="1"/>
    <xf numFmtId="0" fontId="11" fillId="0" borderId="37" xfId="7" applyBorder="1"/>
    <xf numFmtId="0" fontId="11" fillId="4" borderId="30" xfId="7" applyFill="1" applyBorder="1"/>
    <xf numFmtId="0" fontId="11" fillId="4" borderId="31" xfId="7" applyFill="1" applyBorder="1"/>
    <xf numFmtId="0" fontId="11" fillId="4" borderId="31" xfId="7" quotePrefix="1" applyFill="1" applyBorder="1"/>
    <xf numFmtId="0" fontId="11" fillId="4" borderId="32" xfId="7" applyFill="1" applyBorder="1"/>
    <xf numFmtId="0" fontId="11" fillId="4" borderId="33" xfId="7" applyFill="1" applyBorder="1"/>
    <xf numFmtId="0" fontId="11" fillId="4" borderId="0" xfId="7" applyFill="1" applyBorder="1"/>
    <xf numFmtId="0" fontId="11" fillId="4" borderId="0" xfId="7" quotePrefix="1" applyFill="1" applyBorder="1"/>
    <xf numFmtId="0" fontId="11" fillId="4" borderId="34" xfId="7" applyFill="1" applyBorder="1"/>
    <xf numFmtId="9" fontId="0" fillId="0" borderId="0" xfId="8" applyFont="1"/>
    <xf numFmtId="14" fontId="11" fillId="0" borderId="0" xfId="7" applyNumberFormat="1"/>
    <xf numFmtId="9" fontId="11" fillId="0" borderId="0" xfId="7" applyNumberFormat="1"/>
    <xf numFmtId="14" fontId="10" fillId="14" borderId="0" xfId="6" applyNumberFormat="1"/>
    <xf numFmtId="0" fontId="11" fillId="6" borderId="0" xfId="7" applyFill="1"/>
    <xf numFmtId="0" fontId="12" fillId="9" borderId="0" xfId="7" applyFont="1" applyFill="1"/>
    <xf numFmtId="9" fontId="0" fillId="7" borderId="0" xfId="8" applyFont="1" applyFill="1"/>
    <xf numFmtId="0" fontId="13" fillId="15" borderId="14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7" borderId="21" xfId="0" applyFont="1" applyFill="1" applyBorder="1" applyAlignment="1">
      <alignment horizontal="center" vertical="center"/>
    </xf>
    <xf numFmtId="0" fontId="10" fillId="14" borderId="11" xfId="6" applyBorder="1" applyAlignment="1">
      <alignment horizontal="center" vertical="center"/>
    </xf>
    <xf numFmtId="0" fontId="10" fillId="14" borderId="14" xfId="6" applyBorder="1" applyAlignment="1">
      <alignment horizontal="center" vertical="center"/>
    </xf>
    <xf numFmtId="0" fontId="10" fillId="14" borderId="17" xfId="6" applyBorder="1" applyAlignment="1">
      <alignment horizontal="center" vertical="center"/>
    </xf>
    <xf numFmtId="0" fontId="11" fillId="4" borderId="35" xfId="7" applyFill="1" applyBorder="1"/>
    <xf numFmtId="0" fontId="11" fillId="4" borderId="36" xfId="7" applyFill="1" applyBorder="1"/>
    <xf numFmtId="0" fontId="11" fillId="4" borderId="36" xfId="7" quotePrefix="1" applyFill="1" applyBorder="1"/>
    <xf numFmtId="0" fontId="11" fillId="4" borderId="37" xfId="7" applyFill="1" applyBorder="1"/>
    <xf numFmtId="0" fontId="11" fillId="0" borderId="34" xfId="7" applyBorder="1" applyAlignment="1"/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6" xfId="0" applyFill="1" applyBorder="1" applyAlignment="1">
      <alignment horizontal="center" vertical="center" textRotation="90" wrapText="1"/>
    </xf>
    <xf numFmtId="0" fontId="0" fillId="7" borderId="9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textRotation="90" wrapText="1"/>
    </xf>
    <xf numFmtId="0" fontId="0" fillId="4" borderId="9" xfId="0" applyFill="1" applyBorder="1" applyAlignment="1">
      <alignment horizontal="center" vertical="center" textRotation="90" wrapText="1"/>
    </xf>
    <xf numFmtId="0" fontId="0" fillId="5" borderId="6" xfId="0" applyFill="1" applyBorder="1" applyAlignment="1">
      <alignment horizontal="center" vertical="center" textRotation="90" wrapText="1"/>
    </xf>
    <xf numFmtId="0" fontId="0" fillId="5" borderId="9" xfId="0" applyFill="1" applyBorder="1" applyAlignment="1">
      <alignment horizontal="center" vertical="center" textRotation="90" wrapText="1"/>
    </xf>
    <xf numFmtId="0" fontId="0" fillId="6" borderId="6" xfId="0" applyFill="1" applyBorder="1" applyAlignment="1">
      <alignment horizontal="center" vertical="center" textRotation="90" wrapText="1"/>
    </xf>
    <xf numFmtId="0" fontId="0" fillId="6" borderId="9" xfId="0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4" fillId="18" borderId="39" xfId="0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25" borderId="38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15" fillId="23" borderId="44" xfId="0" applyFont="1" applyFill="1" applyBorder="1" applyAlignment="1">
      <alignment horizontal="center"/>
    </xf>
    <xf numFmtId="0" fontId="15" fillId="23" borderId="43" xfId="0" applyFont="1" applyFill="1" applyBorder="1" applyAlignment="1">
      <alignment horizontal="center"/>
    </xf>
    <xf numFmtId="0" fontId="15" fillId="23" borderId="28" xfId="0" applyFont="1" applyFill="1" applyBorder="1" applyAlignment="1">
      <alignment horizontal="center"/>
    </xf>
    <xf numFmtId="0" fontId="0" fillId="25" borderId="38" xfId="0" quotePrefix="1" applyFill="1" applyBorder="1" applyAlignment="1">
      <alignment horizontal="center" vertical="center"/>
    </xf>
    <xf numFmtId="0" fontId="0" fillId="20" borderId="44" xfId="0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16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3" borderId="38" xfId="0" applyFill="1" applyBorder="1" applyAlignment="1">
      <alignment horizontal="center" vertical="center" wrapText="1"/>
    </xf>
    <xf numFmtId="0" fontId="0" fillId="13" borderId="44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13" fillId="24" borderId="1" xfId="0" applyFont="1" applyFill="1" applyBorder="1" applyAlignment="1">
      <alignment horizontal="center"/>
    </xf>
    <xf numFmtId="0" fontId="13" fillId="24" borderId="7" xfId="0" applyFont="1" applyFill="1" applyBorder="1" applyAlignment="1">
      <alignment horizontal="center"/>
    </xf>
    <xf numFmtId="0" fontId="13" fillId="24" borderId="8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center"/>
    </xf>
    <xf numFmtId="0" fontId="13" fillId="26" borderId="7" xfId="0" applyFont="1" applyFill="1" applyBorder="1" applyAlignment="1">
      <alignment horizontal="center"/>
    </xf>
    <xf numFmtId="0" fontId="13" fillId="26" borderId="8" xfId="0" applyFont="1" applyFill="1" applyBorder="1" applyAlignment="1">
      <alignment horizontal="center"/>
    </xf>
    <xf numFmtId="0" fontId="3" fillId="5" borderId="38" xfId="0" applyFont="1" applyFill="1" applyBorder="1" applyAlignment="1" applyProtection="1">
      <alignment horizontal="center" vertical="center"/>
      <protection locked="0"/>
    </xf>
    <xf numFmtId="0" fontId="3" fillId="5" borderId="39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40" xfId="0" applyFont="1" applyFill="1" applyBorder="1" applyAlignment="1" applyProtection="1">
      <alignment horizontal="center" vertical="center"/>
      <protection locked="0"/>
    </xf>
    <xf numFmtId="0" fontId="3" fillId="5" borderId="41" xfId="0" applyFont="1" applyFill="1" applyBorder="1" applyAlignment="1" applyProtection="1">
      <alignment horizontal="center" vertical="center"/>
      <protection locked="0"/>
    </xf>
    <xf numFmtId="0" fontId="3" fillId="5" borderId="42" xfId="0" applyFont="1" applyFill="1" applyBorder="1" applyAlignment="1" applyProtection="1">
      <alignment horizontal="center" vertical="center"/>
      <protection locked="0"/>
    </xf>
    <xf numFmtId="0" fontId="3" fillId="5" borderId="45" xfId="0" applyFont="1" applyFill="1" applyBorder="1" applyAlignment="1" applyProtection="1">
      <alignment horizontal="center" vertical="center"/>
      <protection locked="0"/>
    </xf>
    <xf numFmtId="0" fontId="3" fillId="5" borderId="46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11" borderId="0" xfId="0" applyFill="1" applyAlignment="1" applyProtection="1">
      <alignment horizontal="center"/>
      <protection hidden="1"/>
    </xf>
    <xf numFmtId="0" fontId="0" fillId="12" borderId="0" xfId="0" applyFill="1" applyAlignment="1" applyProtection="1">
      <alignment horizontal="center"/>
      <protection hidden="1"/>
    </xf>
    <xf numFmtId="0" fontId="0" fillId="13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18" borderId="0" xfId="0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18" borderId="0" xfId="0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6" fillId="27" borderId="0" xfId="9" applyAlignment="1" applyProtection="1">
      <alignment horizontal="center"/>
      <protection hidden="1"/>
    </xf>
    <xf numFmtId="0" fontId="2" fillId="2" borderId="0" xfId="1" applyAlignment="1" applyProtection="1">
      <alignment horizontal="center"/>
      <protection hidden="1"/>
    </xf>
    <xf numFmtId="0" fontId="2" fillId="0" borderId="0" xfId="1" applyFill="1" applyAlignment="1" applyProtection="1">
      <alignment horizontal="center"/>
      <protection hidden="1"/>
    </xf>
    <xf numFmtId="0" fontId="0" fillId="0" borderId="0" xfId="0" quotePrefix="1" applyProtection="1">
      <protection hidden="1"/>
    </xf>
    <xf numFmtId="0" fontId="14" fillId="9" borderId="0" xfId="0" applyFont="1" applyFill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17" fillId="3" borderId="0" xfId="0" applyFont="1" applyFill="1" applyAlignment="1">
      <alignment horizontal="center" vertical="center" wrapText="1"/>
    </xf>
  </cellXfs>
  <cellStyles count="10">
    <cellStyle name="0,0_x000d__x000a_NA_x000d__x000a_" xfId="3"/>
    <cellStyle name="Bad" xfId="1" builtinId="27"/>
    <cellStyle name="Good" xfId="6" builtinId="26"/>
    <cellStyle name="Neutral" xfId="9" builtinId="28"/>
    <cellStyle name="Normal" xfId="0" builtinId="0"/>
    <cellStyle name="Normal 2" xfId="4"/>
    <cellStyle name="Normal 3" xfId="2"/>
    <cellStyle name="Normal 4" xfId="7"/>
    <cellStyle name="Percent 2" xfId="8"/>
    <cellStyle name="표준 2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ROPBOX\2010%20SRT\Design%20Base\3-15%20%20Ton%20Design%20Base%20Std%20%20Mid%20Hi%20Tier-curr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s"/>
      <sheetName val="Compressors"/>
      <sheetName val="ID Fan"/>
      <sheetName val="OD Fan"/>
      <sheetName val="ID Fan Field Drives"/>
      <sheetName val="EXP-Ref-Piping"/>
      <sheetName val="Control Box &amp; limit switch"/>
      <sheetName val="Gas Heat - Std"/>
      <sheetName val="Gas Heat - NOx"/>
      <sheetName val="Gas Specs"/>
      <sheetName val="OD Ref Coil"/>
      <sheetName val="ID Ref Coil"/>
      <sheetName val="REHEAT Components"/>
      <sheetName val="Data"/>
      <sheetName val="IDF P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AW7" t="str">
            <v>HC39GE208</v>
          </cell>
          <cell r="AX7" t="str">
            <v>General Electric</v>
          </cell>
          <cell r="BA7" t="str">
            <v>*5KCP39HFS277DS or *5KCP39KGS554ES</v>
          </cell>
          <cell r="BD7" t="str">
            <v>C/R</v>
          </cell>
          <cell r="BG7" t="str">
            <v>E27885</v>
          </cell>
          <cell r="BJ7" t="str">
            <v>LR4383</v>
          </cell>
          <cell r="BM7" t="str">
            <v>Thermal</v>
          </cell>
          <cell r="BP7" t="str">
            <v>B</v>
          </cell>
          <cell r="BS7" t="str">
            <v>208-230</v>
          </cell>
          <cell r="BW7" t="str">
            <v>208-230</v>
          </cell>
          <cell r="CA7">
            <v>1</v>
          </cell>
          <cell r="CC7">
            <v>1</v>
          </cell>
          <cell r="CE7">
            <v>60</v>
          </cell>
          <cell r="CI7" t="str">
            <v>1/4</v>
          </cell>
          <cell r="CK7">
            <v>0.25</v>
          </cell>
          <cell r="CM7" t="str">
            <v>A</v>
          </cell>
          <cell r="CQ7">
            <v>1.5</v>
          </cell>
          <cell r="CS7">
            <v>1.42</v>
          </cell>
          <cell r="CU7">
            <v>1.5</v>
          </cell>
          <cell r="CW7">
            <v>1.42</v>
          </cell>
          <cell r="CY7" t="str">
            <v>48Y</v>
          </cell>
          <cell r="CZ7" t="str">
            <v>Sleeve</v>
          </cell>
          <cell r="DA7">
            <v>1100</v>
          </cell>
          <cell r="DB7">
            <v>0.5</v>
          </cell>
          <cell r="DC7">
            <v>3</v>
          </cell>
          <cell r="DE7">
            <v>3.2</v>
          </cell>
          <cell r="DG7" t="str">
            <v>XEWR2</v>
          </cell>
          <cell r="DH7" t="str">
            <v>42-1101</v>
          </cell>
          <cell r="DI7">
            <v>230</v>
          </cell>
          <cell r="DJ7">
            <v>10</v>
          </cell>
          <cell r="DK7">
            <v>370</v>
          </cell>
          <cell r="DL7" t="str">
            <v>350 or 355</v>
          </cell>
        </row>
        <row r="8">
          <cell r="AW8" t="str">
            <v>HC39GE238</v>
          </cell>
          <cell r="AX8" t="str">
            <v>General Electric</v>
          </cell>
          <cell r="BA8" t="str">
            <v>5KCP39GGS238BS</v>
          </cell>
          <cell r="BD8" t="str">
            <v>C/R</v>
          </cell>
          <cell r="BG8" t="str">
            <v>E27885</v>
          </cell>
          <cell r="BJ8" t="str">
            <v>LR4383</v>
          </cell>
          <cell r="BM8" t="str">
            <v>Thermal</v>
          </cell>
          <cell r="BP8" t="str">
            <v>B</v>
          </cell>
          <cell r="BS8" t="str">
            <v>208-230</v>
          </cell>
          <cell r="BW8" t="str">
            <v>208-230</v>
          </cell>
          <cell r="CA8">
            <v>1</v>
          </cell>
          <cell r="CC8">
            <v>1</v>
          </cell>
          <cell r="CE8">
            <v>60</v>
          </cell>
          <cell r="CI8" t="str">
            <v>1/4</v>
          </cell>
          <cell r="CK8">
            <v>0.25</v>
          </cell>
          <cell r="CM8" t="str">
            <v>A</v>
          </cell>
          <cell r="CQ8">
            <v>1.5</v>
          </cell>
          <cell r="CY8" t="str">
            <v>48Y</v>
          </cell>
          <cell r="CZ8" t="str">
            <v>Sleeve</v>
          </cell>
          <cell r="DA8">
            <v>1100</v>
          </cell>
          <cell r="DB8">
            <v>0.5</v>
          </cell>
          <cell r="DC8">
            <v>3.7</v>
          </cell>
          <cell r="DG8" t="str">
            <v>XEWR2</v>
          </cell>
          <cell r="DH8" t="str">
            <v>260-0-0</v>
          </cell>
          <cell r="DI8">
            <v>230</v>
          </cell>
          <cell r="DJ8">
            <v>5</v>
          </cell>
          <cell r="DK8">
            <v>370</v>
          </cell>
          <cell r="DL8">
            <v>413</v>
          </cell>
        </row>
        <row r="9">
          <cell r="AW9" t="str">
            <v>HC39GE464</v>
          </cell>
          <cell r="AX9" t="str">
            <v>General Electric</v>
          </cell>
          <cell r="BA9" t="str">
            <v>5KCP39HGS239S</v>
          </cell>
          <cell r="BD9" t="str">
            <v>C/R</v>
          </cell>
          <cell r="BG9" t="str">
            <v>E27885</v>
          </cell>
          <cell r="BJ9" t="str">
            <v>LR4383</v>
          </cell>
          <cell r="BM9" t="str">
            <v>Thermal</v>
          </cell>
          <cell r="BP9" t="str">
            <v>B</v>
          </cell>
          <cell r="BS9">
            <v>460</v>
          </cell>
          <cell r="BW9">
            <v>460</v>
          </cell>
          <cell r="CA9">
            <v>1</v>
          </cell>
          <cell r="CC9">
            <v>1</v>
          </cell>
          <cell r="CE9">
            <v>60</v>
          </cell>
          <cell r="CI9" t="str">
            <v>1/4</v>
          </cell>
          <cell r="CK9">
            <v>0.25</v>
          </cell>
          <cell r="CM9" t="str">
            <v>A</v>
          </cell>
          <cell r="CQ9">
            <v>0.8</v>
          </cell>
          <cell r="CY9" t="str">
            <v>Not exceed 0.19</v>
          </cell>
          <cell r="CZ9" t="str">
            <v>Sleeve</v>
          </cell>
          <cell r="DA9">
            <v>1100</v>
          </cell>
          <cell r="DB9">
            <v>0.5</v>
          </cell>
          <cell r="DC9">
            <v>1.9</v>
          </cell>
          <cell r="DG9" t="str">
            <v>XEWR2</v>
          </cell>
          <cell r="DH9" t="str">
            <v>4211-01</v>
          </cell>
          <cell r="DI9">
            <v>460</v>
          </cell>
          <cell r="DJ9">
            <v>5</v>
          </cell>
          <cell r="DK9">
            <v>370</v>
          </cell>
          <cell r="DL9">
            <v>320</v>
          </cell>
        </row>
        <row r="10">
          <cell r="AW10" t="str">
            <v>HC39GE466</v>
          </cell>
          <cell r="AX10" t="str">
            <v>General Electric / Broad Ocean Motor Co</v>
          </cell>
          <cell r="BA10" t="str">
            <v>5KCP39MFS303BS / Y7S662D21</v>
          </cell>
          <cell r="BD10" t="str">
            <v>C/R</v>
          </cell>
          <cell r="BG10" t="str">
            <v>E27885 / E256965</v>
          </cell>
          <cell r="BJ10" t="str">
            <v>LR4383 / -</v>
          </cell>
          <cell r="BM10" t="str">
            <v>Thermal / Thermal</v>
          </cell>
          <cell r="BP10" t="str">
            <v>B / B</v>
          </cell>
          <cell r="BS10" t="str">
            <v>460 / 460</v>
          </cell>
          <cell r="BU10" t="str">
            <v>400 / 400</v>
          </cell>
          <cell r="BW10">
            <v>460</v>
          </cell>
          <cell r="BY10">
            <v>400</v>
          </cell>
          <cell r="CA10">
            <v>1</v>
          </cell>
          <cell r="CC10">
            <v>1</v>
          </cell>
          <cell r="CE10">
            <v>60</v>
          </cell>
          <cell r="CG10">
            <v>50</v>
          </cell>
          <cell r="CI10" t="str">
            <v>1/4</v>
          </cell>
          <cell r="CK10">
            <v>0.25</v>
          </cell>
          <cell r="CM10" t="str">
            <v>A</v>
          </cell>
          <cell r="CQ10">
            <v>0.82</v>
          </cell>
          <cell r="CS10">
            <v>0.8</v>
          </cell>
          <cell r="CU10" t="str">
            <v>0.8 / 0.82</v>
          </cell>
          <cell r="CW10" t="str">
            <v>0.8 / 0.68</v>
          </cell>
          <cell r="CY10" t="str">
            <v>48Y / 48Y</v>
          </cell>
          <cell r="CZ10" t="str">
            <v>Sleeve</v>
          </cell>
          <cell r="DA10" t="str">
            <v>900/1100</v>
          </cell>
          <cell r="DB10">
            <v>0.5</v>
          </cell>
          <cell r="DC10" t="str">
            <v>1.6 / 1.5</v>
          </cell>
          <cell r="DE10" t="str">
            <v>1.6 / 1.5</v>
          </cell>
          <cell r="DG10" t="str">
            <v>XEWR2</v>
          </cell>
          <cell r="DH10" t="str">
            <v>42-1101 / -</v>
          </cell>
          <cell r="DI10">
            <v>460</v>
          </cell>
          <cell r="DJ10">
            <v>10</v>
          </cell>
          <cell r="DK10">
            <v>370</v>
          </cell>
          <cell r="DL10" t="str">
            <v>347 / 350</v>
          </cell>
        </row>
        <row r="11">
          <cell r="AW11" t="str">
            <v>HC39GE468</v>
          </cell>
          <cell r="AX11" t="str">
            <v>General Electric</v>
          </cell>
          <cell r="BA11" t="str">
            <v>5KCP39KFV110S</v>
          </cell>
          <cell r="BD11" t="str">
            <v>C/R</v>
          </cell>
          <cell r="BG11" t="str">
            <v>E27885</v>
          </cell>
          <cell r="BJ11" t="str">
            <v>LR4383</v>
          </cell>
          <cell r="BM11" t="str">
            <v>Thermal</v>
          </cell>
          <cell r="BP11" t="str">
            <v>B</v>
          </cell>
          <cell r="BS11">
            <v>460</v>
          </cell>
          <cell r="BU11">
            <v>400</v>
          </cell>
          <cell r="BW11">
            <v>460</v>
          </cell>
          <cell r="BY11">
            <v>400</v>
          </cell>
          <cell r="CA11">
            <v>1</v>
          </cell>
          <cell r="CC11">
            <v>1</v>
          </cell>
          <cell r="CE11">
            <v>60</v>
          </cell>
          <cell r="CG11">
            <v>50</v>
          </cell>
          <cell r="CI11" t="str">
            <v>1/4</v>
          </cell>
          <cell r="CK11">
            <v>0.25</v>
          </cell>
          <cell r="CM11" t="str">
            <v>A</v>
          </cell>
          <cell r="CQ11">
            <v>0.86</v>
          </cell>
          <cell r="CS11">
            <v>0.73</v>
          </cell>
          <cell r="CU11">
            <v>0.86</v>
          </cell>
          <cell r="CW11">
            <v>0.73</v>
          </cell>
          <cell r="CY11" t="str">
            <v>48Y</v>
          </cell>
          <cell r="CZ11" t="str">
            <v>Sleeve</v>
          </cell>
          <cell r="DA11" t="str">
            <v>900/1100</v>
          </cell>
          <cell r="DB11">
            <v>0.5</v>
          </cell>
          <cell r="DC11">
            <v>2</v>
          </cell>
          <cell r="DE11">
            <v>1.9</v>
          </cell>
          <cell r="DG11" t="str">
            <v>XEWR2</v>
          </cell>
          <cell r="DH11" t="str">
            <v>42-1101</v>
          </cell>
          <cell r="DI11">
            <v>460</v>
          </cell>
          <cell r="DJ11">
            <v>7.5</v>
          </cell>
          <cell r="DK11">
            <v>370</v>
          </cell>
          <cell r="DL11" t="str">
            <v>376 or 277</v>
          </cell>
        </row>
        <row r="12">
          <cell r="AW12" t="str">
            <v>HC39GE577</v>
          </cell>
          <cell r="AX12" t="str">
            <v>General Electric</v>
          </cell>
          <cell r="BA12" t="str">
            <v>5KCP39JGY090AS</v>
          </cell>
          <cell r="BD12" t="str">
            <v>C/R</v>
          </cell>
          <cell r="BG12" t="str">
            <v>E27885</v>
          </cell>
          <cell r="BJ12" t="str">
            <v>LR4383</v>
          </cell>
          <cell r="BM12" t="str">
            <v>Thermal</v>
          </cell>
          <cell r="BP12" t="str">
            <v>B</v>
          </cell>
          <cell r="BS12">
            <v>575</v>
          </cell>
          <cell r="BW12">
            <v>575</v>
          </cell>
          <cell r="CA12">
            <v>1</v>
          </cell>
          <cell r="CC12">
            <v>1</v>
          </cell>
          <cell r="CE12">
            <v>60</v>
          </cell>
          <cell r="CI12" t="str">
            <v>1/4</v>
          </cell>
          <cell r="CK12">
            <v>0.25</v>
          </cell>
          <cell r="CM12" t="str">
            <v>A</v>
          </cell>
          <cell r="CQ12">
            <v>0.6</v>
          </cell>
          <cell r="CU12">
            <v>0.6</v>
          </cell>
          <cell r="CY12" t="str">
            <v>Not exceed 0.19</v>
          </cell>
          <cell r="CZ12" t="str">
            <v>Sleeve</v>
          </cell>
          <cell r="DA12">
            <v>1100</v>
          </cell>
          <cell r="DB12">
            <v>0.5</v>
          </cell>
          <cell r="DC12">
            <v>1.6</v>
          </cell>
          <cell r="DG12" t="str">
            <v>XEWR2</v>
          </cell>
          <cell r="DH12" t="str">
            <v>4211 01</v>
          </cell>
          <cell r="DI12">
            <v>460</v>
          </cell>
          <cell r="DJ12">
            <v>5</v>
          </cell>
          <cell r="DK12">
            <v>370</v>
          </cell>
          <cell r="DL12">
            <v>378</v>
          </cell>
        </row>
        <row r="13">
          <cell r="AW13" t="str">
            <v>HC39GE579</v>
          </cell>
          <cell r="AX13" t="str">
            <v>General Electric</v>
          </cell>
          <cell r="BA13" t="str">
            <v>5KCP39LFY045CS</v>
          </cell>
          <cell r="BD13" t="str">
            <v>C/R</v>
          </cell>
          <cell r="BG13" t="str">
            <v>E27885</v>
          </cell>
          <cell r="BJ13" t="str">
            <v>LR4383</v>
          </cell>
          <cell r="BM13" t="str">
            <v>Thermal</v>
          </cell>
          <cell r="BP13" t="str">
            <v>B</v>
          </cell>
          <cell r="BS13">
            <v>575</v>
          </cell>
          <cell r="BW13">
            <v>575</v>
          </cell>
          <cell r="CA13">
            <v>1</v>
          </cell>
          <cell r="CC13">
            <v>1</v>
          </cell>
          <cell r="CE13">
            <v>60</v>
          </cell>
          <cell r="CI13" t="str">
            <v>1/4</v>
          </cell>
          <cell r="CK13">
            <v>0.25</v>
          </cell>
          <cell r="CM13" t="str">
            <v>A</v>
          </cell>
          <cell r="CQ13">
            <v>0.6</v>
          </cell>
          <cell r="CU13">
            <v>0.6</v>
          </cell>
          <cell r="CY13" t="str">
            <v>Not exceed 0.19</v>
          </cell>
          <cell r="CZ13" t="str">
            <v>Sleeve</v>
          </cell>
          <cell r="DA13">
            <v>1100</v>
          </cell>
          <cell r="DB13">
            <v>0.5</v>
          </cell>
          <cell r="DC13">
            <v>1.6</v>
          </cell>
          <cell r="DG13" t="str">
            <v>XEWR2</v>
          </cell>
          <cell r="DH13" t="str">
            <v>4211 01</v>
          </cell>
          <cell r="DI13">
            <v>575</v>
          </cell>
          <cell r="DJ13">
            <v>5</v>
          </cell>
          <cell r="DK13">
            <v>370</v>
          </cell>
          <cell r="DL13">
            <v>397</v>
          </cell>
        </row>
        <row r="14">
          <cell r="AW14" t="str">
            <v>HC39GE210</v>
          </cell>
          <cell r="AX14" t="str">
            <v>General Electric</v>
          </cell>
          <cell r="BA14" t="str">
            <v>5KCP39KGY708S</v>
          </cell>
          <cell r="BD14" t="str">
            <v>C/R</v>
          </cell>
          <cell r="BG14" t="str">
            <v>E27885</v>
          </cell>
          <cell r="BJ14" t="str">
            <v>LR4383</v>
          </cell>
          <cell r="BM14" t="str">
            <v>Thermal</v>
          </cell>
          <cell r="BP14" t="str">
            <v>B</v>
          </cell>
          <cell r="BS14" t="str">
            <v>208-230</v>
          </cell>
          <cell r="BW14" t="str">
            <v>208-230</v>
          </cell>
          <cell r="CA14">
            <v>1</v>
          </cell>
          <cell r="CC14">
            <v>1</v>
          </cell>
          <cell r="CE14">
            <v>60</v>
          </cell>
          <cell r="CI14" t="str">
            <v>1/4</v>
          </cell>
          <cell r="CK14">
            <v>0.25</v>
          </cell>
          <cell r="CM14" t="str">
            <v>A</v>
          </cell>
          <cell r="CQ14">
            <v>1.42</v>
          </cell>
          <cell r="CW14">
            <v>1.42</v>
          </cell>
          <cell r="CY14" t="str">
            <v>48Y</v>
          </cell>
          <cell r="CZ14" t="str">
            <v>Sleeve</v>
          </cell>
          <cell r="DA14">
            <v>1100</v>
          </cell>
          <cell r="DB14">
            <v>0.5</v>
          </cell>
          <cell r="DC14">
            <v>3.2</v>
          </cell>
          <cell r="DG14" t="str">
            <v>XEWR2</v>
          </cell>
          <cell r="DH14" t="str">
            <v>260-0-0</v>
          </cell>
          <cell r="DI14">
            <v>230</v>
          </cell>
          <cell r="DJ14">
            <v>10</v>
          </cell>
          <cell r="DK14">
            <v>370</v>
          </cell>
          <cell r="DL14">
            <v>339</v>
          </cell>
        </row>
        <row r="15">
          <cell r="AW15" t="str">
            <v>HC35GE235</v>
          </cell>
          <cell r="AX15" t="str">
            <v>General Electric</v>
          </cell>
          <cell r="BA15" t="str">
            <v>5KCP39FFS244CS</v>
          </cell>
          <cell r="BD15" t="str">
            <v>C/R</v>
          </cell>
          <cell r="BG15" t="str">
            <v>E27885</v>
          </cell>
          <cell r="BJ15" t="str">
            <v>LR4383</v>
          </cell>
          <cell r="BM15" t="str">
            <v>Thermal</v>
          </cell>
          <cell r="BP15" t="str">
            <v>B</v>
          </cell>
          <cell r="BS15" t="str">
            <v>208-230</v>
          </cell>
          <cell r="BW15" t="str">
            <v>208-230</v>
          </cell>
          <cell r="CA15">
            <v>1</v>
          </cell>
          <cell r="CC15">
            <v>1</v>
          </cell>
          <cell r="CE15">
            <v>60</v>
          </cell>
          <cell r="CI15" t="str">
            <v>1/8</v>
          </cell>
          <cell r="CK15">
            <v>0.125</v>
          </cell>
          <cell r="CM15" t="str">
            <v>A</v>
          </cell>
          <cell r="CQ15">
            <v>0.9</v>
          </cell>
          <cell r="CY15" t="str">
            <v>48Y</v>
          </cell>
          <cell r="CZ15" t="str">
            <v>Sleeve</v>
          </cell>
          <cell r="DA15">
            <v>825</v>
          </cell>
          <cell r="DB15">
            <v>0.5</v>
          </cell>
          <cell r="DC15">
            <v>1.6</v>
          </cell>
          <cell r="DG15" t="str">
            <v>XEWR2</v>
          </cell>
          <cell r="DH15" t="str">
            <v>42-11 01</v>
          </cell>
          <cell r="DI15">
            <v>230</v>
          </cell>
          <cell r="DJ15">
            <v>5</v>
          </cell>
          <cell r="DK15">
            <v>370</v>
          </cell>
          <cell r="DL15">
            <v>211</v>
          </cell>
        </row>
        <row r="16">
          <cell r="AW16" t="str">
            <v>HC35GE461</v>
          </cell>
          <cell r="AX16" t="str">
            <v>General Electric</v>
          </cell>
          <cell r="BA16" t="str">
            <v>5KCP39HFS245BS</v>
          </cell>
          <cell r="BD16" t="str">
            <v>C/R</v>
          </cell>
          <cell r="BG16" t="str">
            <v>E27885</v>
          </cell>
          <cell r="BJ16" t="str">
            <v>LR4383</v>
          </cell>
          <cell r="BM16" t="str">
            <v>Thermal</v>
          </cell>
          <cell r="BP16" t="str">
            <v>B</v>
          </cell>
          <cell r="BS16">
            <v>460</v>
          </cell>
          <cell r="BW16">
            <v>460</v>
          </cell>
          <cell r="CA16">
            <v>1</v>
          </cell>
          <cell r="CC16">
            <v>1</v>
          </cell>
          <cell r="CE16">
            <v>60</v>
          </cell>
          <cell r="CI16" t="str">
            <v>1/8</v>
          </cell>
          <cell r="CK16">
            <v>0.125</v>
          </cell>
          <cell r="CM16" t="str">
            <v>A</v>
          </cell>
          <cell r="CQ16">
            <v>0.5</v>
          </cell>
          <cell r="CY16" t="str">
            <v>48Y</v>
          </cell>
          <cell r="CZ16" t="str">
            <v>Sleeve</v>
          </cell>
          <cell r="DA16">
            <v>825</v>
          </cell>
          <cell r="DB16">
            <v>0.5</v>
          </cell>
          <cell r="DC16">
            <v>0.9</v>
          </cell>
          <cell r="DG16" t="str">
            <v>XEWR2</v>
          </cell>
          <cell r="DH16" t="str">
            <v>42-11 01</v>
          </cell>
          <cell r="DI16">
            <v>460</v>
          </cell>
          <cell r="DJ16">
            <v>5</v>
          </cell>
          <cell r="DK16">
            <v>370</v>
          </cell>
          <cell r="DL16">
            <v>229</v>
          </cell>
        </row>
        <row r="17">
          <cell r="AW17" t="str">
            <v>HC35GE576</v>
          </cell>
          <cell r="AX17" t="str">
            <v>General Electric</v>
          </cell>
          <cell r="BA17" t="str">
            <v>5KCP39HFY106S</v>
          </cell>
          <cell r="BD17" t="str">
            <v>C/R</v>
          </cell>
          <cell r="BG17" t="str">
            <v>E27885</v>
          </cell>
          <cell r="BJ17" t="str">
            <v>LR4383</v>
          </cell>
          <cell r="BM17" t="str">
            <v>Thermal</v>
          </cell>
          <cell r="BP17" t="str">
            <v>B</v>
          </cell>
          <cell r="BS17">
            <v>575</v>
          </cell>
          <cell r="BW17">
            <v>575</v>
          </cell>
          <cell r="CA17">
            <v>1</v>
          </cell>
          <cell r="CC17">
            <v>1</v>
          </cell>
          <cell r="CE17">
            <v>60</v>
          </cell>
          <cell r="CI17" t="str">
            <v>1/8</v>
          </cell>
          <cell r="CK17">
            <v>0.125</v>
          </cell>
          <cell r="CM17" t="str">
            <v>A</v>
          </cell>
          <cell r="CQ17">
            <v>0.4</v>
          </cell>
          <cell r="CY17" t="str">
            <v>Not exceed 0.19</v>
          </cell>
          <cell r="CZ17" t="str">
            <v>Sleeve</v>
          </cell>
          <cell r="DA17">
            <v>825</v>
          </cell>
          <cell r="DB17">
            <v>0.5</v>
          </cell>
          <cell r="DC17">
            <v>0.75</v>
          </cell>
          <cell r="DG17" t="str">
            <v>XEWR2</v>
          </cell>
          <cell r="DH17" t="str">
            <v>42-11 01</v>
          </cell>
          <cell r="DI17">
            <v>575</v>
          </cell>
          <cell r="DJ17">
            <v>5</v>
          </cell>
          <cell r="DK17">
            <v>370</v>
          </cell>
          <cell r="DL17">
            <v>248</v>
          </cell>
        </row>
        <row r="18">
          <cell r="AW18" t="str">
            <v>HC39GR208</v>
          </cell>
          <cell r="AX18" t="str">
            <v>General Electric</v>
          </cell>
          <cell r="BA18" t="str">
            <v>5KCP39HFY991S</v>
          </cell>
          <cell r="BD18" t="str">
            <v>C/R</v>
          </cell>
          <cell r="BG18" t="str">
            <v>E27885</v>
          </cell>
          <cell r="BJ18" t="str">
            <v>LR4383</v>
          </cell>
          <cell r="BM18" t="str">
            <v>Thermal</v>
          </cell>
          <cell r="BP18" t="str">
            <v>B</v>
          </cell>
          <cell r="BS18" t="str">
            <v>208-230</v>
          </cell>
          <cell r="BW18" t="str">
            <v>208-230</v>
          </cell>
          <cell r="CA18">
            <v>1</v>
          </cell>
          <cell r="CC18">
            <v>1</v>
          </cell>
          <cell r="CE18">
            <v>60</v>
          </cell>
          <cell r="CI18" t="str">
            <v>1/4</v>
          </cell>
          <cell r="CK18">
            <v>0.25</v>
          </cell>
          <cell r="CM18" t="str">
            <v>A</v>
          </cell>
          <cell r="CQ18">
            <v>1.42</v>
          </cell>
          <cell r="CW18">
            <v>1.42</v>
          </cell>
          <cell r="CY18" t="str">
            <v>48Y</v>
          </cell>
          <cell r="CZ18" t="str">
            <v>Sleeve</v>
          </cell>
          <cell r="DA18">
            <v>1100</v>
          </cell>
          <cell r="DB18">
            <v>0.5</v>
          </cell>
          <cell r="DC18">
            <v>3.2</v>
          </cell>
          <cell r="DG18" t="str">
            <v>XEWR2</v>
          </cell>
          <cell r="DH18" t="str">
            <v>260-0-0</v>
          </cell>
          <cell r="DI18">
            <v>230</v>
          </cell>
          <cell r="DJ18">
            <v>10</v>
          </cell>
          <cell r="DK18">
            <v>370</v>
          </cell>
          <cell r="DL18">
            <v>327</v>
          </cell>
        </row>
        <row r="19">
          <cell r="AW19" t="str">
            <v>HC39GE480</v>
          </cell>
          <cell r="AX19" t="str">
            <v>General Electric</v>
          </cell>
          <cell r="BA19" t="str">
            <v>5KCP39MFY985S</v>
          </cell>
          <cell r="BD19" t="str">
            <v>C/R</v>
          </cell>
          <cell r="BG19" t="str">
            <v>E27885</v>
          </cell>
          <cell r="BJ19" t="str">
            <v>LR4383</v>
          </cell>
          <cell r="BM19" t="str">
            <v>Thermal</v>
          </cell>
          <cell r="BP19" t="str">
            <v>B</v>
          </cell>
          <cell r="BS19">
            <v>460</v>
          </cell>
          <cell r="BU19">
            <v>400</v>
          </cell>
          <cell r="BW19">
            <v>460</v>
          </cell>
          <cell r="BY19">
            <v>400</v>
          </cell>
          <cell r="CA19">
            <v>1</v>
          </cell>
          <cell r="CC19">
            <v>1</v>
          </cell>
          <cell r="CE19">
            <v>60</v>
          </cell>
          <cell r="CG19">
            <v>50</v>
          </cell>
          <cell r="CI19" t="str">
            <v>1/4</v>
          </cell>
          <cell r="CK19">
            <v>0.25</v>
          </cell>
          <cell r="CM19" t="str">
            <v>A</v>
          </cell>
          <cell r="CQ19">
            <v>0.7</v>
          </cell>
          <cell r="CW19">
            <v>0.7</v>
          </cell>
          <cell r="CY19" t="str">
            <v>48Y</v>
          </cell>
          <cell r="CZ19" t="str">
            <v>Sleeve</v>
          </cell>
          <cell r="DA19" t="str">
            <v>900/1100</v>
          </cell>
          <cell r="DB19">
            <v>0.5</v>
          </cell>
          <cell r="DC19">
            <v>1.7</v>
          </cell>
          <cell r="DE19">
            <v>1.7</v>
          </cell>
          <cell r="DG19" t="str">
            <v>XEWR2</v>
          </cell>
          <cell r="DH19" t="str">
            <v>42-1101</v>
          </cell>
          <cell r="DI19">
            <v>460</v>
          </cell>
          <cell r="DJ19">
            <v>10</v>
          </cell>
          <cell r="DK19">
            <v>370</v>
          </cell>
          <cell r="DL19" t="str">
            <v>270 / 335</v>
          </cell>
        </row>
        <row r="20">
          <cell r="AW20" t="str">
            <v>HC39GE580</v>
          </cell>
          <cell r="AX20" t="str">
            <v>General Electric</v>
          </cell>
          <cell r="BA20" t="str">
            <v>5KCP39MFZ013S</v>
          </cell>
          <cell r="BD20" t="str">
            <v>C/R</v>
          </cell>
          <cell r="BG20" t="str">
            <v>E27885</v>
          </cell>
          <cell r="BJ20" t="str">
            <v>LR4383</v>
          </cell>
          <cell r="BM20" t="str">
            <v>Thermal</v>
          </cell>
          <cell r="BP20" t="str">
            <v>B</v>
          </cell>
          <cell r="BS20">
            <v>575</v>
          </cell>
          <cell r="BW20">
            <v>575</v>
          </cell>
          <cell r="CA20">
            <v>1</v>
          </cell>
          <cell r="CC20">
            <v>1</v>
          </cell>
          <cell r="CE20">
            <v>60</v>
          </cell>
          <cell r="CI20" t="str">
            <v>1/4</v>
          </cell>
          <cell r="CK20">
            <v>0.25</v>
          </cell>
          <cell r="CM20" t="str">
            <v>A</v>
          </cell>
          <cell r="CQ20">
            <v>0.74</v>
          </cell>
          <cell r="CU20">
            <v>0.75</v>
          </cell>
          <cell r="CY20" t="str">
            <v>48Y</v>
          </cell>
          <cell r="CZ20" t="str">
            <v>Sleeve</v>
          </cell>
          <cell r="DA20" t="str">
            <v>900/1100</v>
          </cell>
          <cell r="DB20">
            <v>0.5</v>
          </cell>
          <cell r="DC20">
            <v>1.6</v>
          </cell>
          <cell r="DE20">
            <v>1.7</v>
          </cell>
          <cell r="DG20" t="str">
            <v>XEWR2</v>
          </cell>
          <cell r="DH20" t="str">
            <v>4211 01</v>
          </cell>
          <cell r="DI20">
            <v>575</v>
          </cell>
          <cell r="DJ20">
            <v>5</v>
          </cell>
          <cell r="DK20">
            <v>370</v>
          </cell>
          <cell r="DL20" t="str">
            <v>342 / 397</v>
          </cell>
        </row>
        <row r="41">
          <cell r="AW41" t="str">
            <v>HC52EE575</v>
          </cell>
          <cell r="AX41" t="str">
            <v>General Electric</v>
          </cell>
          <cell r="BA41" t="str">
            <v>5KCP39RGU450S</v>
          </cell>
          <cell r="BG41" t="str">
            <v>E27885</v>
          </cell>
          <cell r="BJ41" t="str">
            <v>LR4383 and LR51298</v>
          </cell>
          <cell r="BM41" t="str">
            <v>Thermal</v>
          </cell>
          <cell r="BP41" t="str">
            <v>B</v>
          </cell>
          <cell r="BS41">
            <v>575</v>
          </cell>
          <cell r="BW41">
            <v>575</v>
          </cell>
          <cell r="CA41">
            <v>1</v>
          </cell>
          <cell r="CE41">
            <v>60</v>
          </cell>
          <cell r="CI41">
            <v>1</v>
          </cell>
          <cell r="CQ41">
            <v>1.9</v>
          </cell>
          <cell r="CU41">
            <v>1.9</v>
          </cell>
          <cell r="CY41" t="str">
            <v>48Y</v>
          </cell>
          <cell r="CZ41" t="str">
            <v>Ball</v>
          </cell>
          <cell r="DA41">
            <v>1620</v>
          </cell>
          <cell r="DB41">
            <v>0.5</v>
          </cell>
          <cell r="DC41">
            <v>4.5</v>
          </cell>
          <cell r="DG41" t="str">
            <v>E27885</v>
          </cell>
          <cell r="DH41" t="str">
            <v>42-1101</v>
          </cell>
          <cell r="DI41" t="str">
            <v>HC91CL015</v>
          </cell>
          <cell r="DJ41">
            <v>15</v>
          </cell>
          <cell r="DK41">
            <v>370</v>
          </cell>
        </row>
        <row r="42">
          <cell r="AW42" t="str">
            <v>HC52ER230</v>
          </cell>
          <cell r="AX42" t="str">
            <v>General Electric</v>
          </cell>
          <cell r="BA42" t="str">
            <v>5KCP39PGU661S</v>
          </cell>
          <cell r="BG42" t="str">
            <v>E27885</v>
          </cell>
          <cell r="BJ42" t="str">
            <v>LR4383</v>
          </cell>
          <cell r="BM42" t="str">
            <v>Thermal</v>
          </cell>
          <cell r="BP42" t="str">
            <v>B</v>
          </cell>
          <cell r="BS42" t="str">
            <v>208-230</v>
          </cell>
          <cell r="BW42" t="str">
            <v>208-230</v>
          </cell>
          <cell r="CA42">
            <v>1</v>
          </cell>
          <cell r="CE42">
            <v>60</v>
          </cell>
          <cell r="CI42">
            <v>1.2</v>
          </cell>
          <cell r="CQ42">
            <v>4.9000000000000004</v>
          </cell>
          <cell r="CU42">
            <v>4.9000000000000004</v>
          </cell>
          <cell r="CY42" t="str">
            <v>48Y</v>
          </cell>
          <cell r="CZ42" t="str">
            <v>Ball</v>
          </cell>
          <cell r="DA42">
            <v>1620</v>
          </cell>
          <cell r="DB42">
            <v>0.625</v>
          </cell>
          <cell r="DC42">
            <v>12.2</v>
          </cell>
          <cell r="DG42" t="str">
            <v>E27885</v>
          </cell>
          <cell r="DH42" t="str">
            <v>260-0-0</v>
          </cell>
          <cell r="DI42" t="str">
            <v>HC91CL015</v>
          </cell>
          <cell r="DJ42">
            <v>15</v>
          </cell>
          <cell r="DK42">
            <v>370</v>
          </cell>
        </row>
        <row r="43">
          <cell r="AW43" t="str">
            <v>HC52ER460</v>
          </cell>
          <cell r="AX43" t="str">
            <v>General Electric</v>
          </cell>
          <cell r="BA43" t="str">
            <v>5KCP39PGU660S</v>
          </cell>
          <cell r="BG43" t="str">
            <v>E27885</v>
          </cell>
          <cell r="BJ43" t="str">
            <v>LR4383</v>
          </cell>
          <cell r="BM43" t="str">
            <v>Thermal</v>
          </cell>
          <cell r="BP43" t="str">
            <v>B</v>
          </cell>
          <cell r="BS43">
            <v>460</v>
          </cell>
          <cell r="BW43">
            <v>460</v>
          </cell>
          <cell r="CA43">
            <v>1</v>
          </cell>
          <cell r="CE43">
            <v>60</v>
          </cell>
          <cell r="CI43">
            <v>1.2</v>
          </cell>
          <cell r="CQ43">
            <v>2.1</v>
          </cell>
          <cell r="CU43">
            <v>2.1</v>
          </cell>
          <cell r="CY43" t="str">
            <v>48Y</v>
          </cell>
          <cell r="CZ43" t="str">
            <v>Ball</v>
          </cell>
          <cell r="DA43">
            <v>1620</v>
          </cell>
          <cell r="DB43">
            <v>0.625</v>
          </cell>
          <cell r="DC43">
            <v>6</v>
          </cell>
          <cell r="DG43" t="str">
            <v>E27885</v>
          </cell>
          <cell r="DH43" t="str">
            <v>260-0-0</v>
          </cell>
          <cell r="DI43" t="str">
            <v>HC91CL015</v>
          </cell>
          <cell r="DJ43">
            <v>15</v>
          </cell>
          <cell r="DK43">
            <v>370</v>
          </cell>
        </row>
        <row r="44">
          <cell r="AW44" t="str">
            <v>HC54FB230</v>
          </cell>
          <cell r="AX44" t="str">
            <v>General Electric</v>
          </cell>
          <cell r="BA44" t="str">
            <v>5KCR48UN0667AX</v>
          </cell>
          <cell r="BG44" t="str">
            <v>E47088</v>
          </cell>
          <cell r="BJ44" t="str">
            <v>LR53924</v>
          </cell>
          <cell r="BM44" t="str">
            <v>Thermal</v>
          </cell>
          <cell r="BP44" t="str">
            <v>B</v>
          </cell>
          <cell r="BS44" t="str">
            <v>208-230</v>
          </cell>
          <cell r="BW44" t="str">
            <v>208-230</v>
          </cell>
          <cell r="CA44">
            <v>1</v>
          </cell>
          <cell r="CE44">
            <v>60</v>
          </cell>
          <cell r="CI44">
            <v>1.5</v>
          </cell>
          <cell r="CQ44">
            <v>7</v>
          </cell>
          <cell r="CU44">
            <v>7</v>
          </cell>
          <cell r="CY44" t="str">
            <v>56HZ</v>
          </cell>
          <cell r="CZ44" t="str">
            <v>Ball</v>
          </cell>
          <cell r="DA44">
            <v>1725</v>
          </cell>
          <cell r="DB44">
            <v>0.625</v>
          </cell>
          <cell r="DC44">
            <v>37.4</v>
          </cell>
          <cell r="DG44" t="str">
            <v>PRGY2</v>
          </cell>
          <cell r="DH44" t="str">
            <v>4211-01</v>
          </cell>
          <cell r="DJ44" t="str">
            <v>208/20</v>
          </cell>
          <cell r="DK44" t="str">
            <v>110/370</v>
          </cell>
        </row>
        <row r="45">
          <cell r="AW45" t="str">
            <v>HC54FE230</v>
          </cell>
          <cell r="AX45" t="str">
            <v>General Electric</v>
          </cell>
          <cell r="BA45" t="str">
            <v>5KC49PN0817X</v>
          </cell>
          <cell r="BG45" t="str">
            <v>E47088</v>
          </cell>
          <cell r="BJ45" t="str">
            <v>LR53924</v>
          </cell>
          <cell r="BM45" t="str">
            <v>Thermal</v>
          </cell>
          <cell r="BP45" t="str">
            <v>B</v>
          </cell>
          <cell r="BS45" t="str">
            <v>208-230</v>
          </cell>
          <cell r="BW45" t="str">
            <v>208-230</v>
          </cell>
          <cell r="CA45">
            <v>1</v>
          </cell>
          <cell r="CE45">
            <v>60</v>
          </cell>
          <cell r="CI45">
            <v>1.3</v>
          </cell>
          <cell r="CQ45">
            <v>6.6</v>
          </cell>
          <cell r="CU45">
            <v>6.6</v>
          </cell>
          <cell r="CY45" t="str">
            <v>48Y</v>
          </cell>
          <cell r="CZ45" t="str">
            <v>Ball</v>
          </cell>
          <cell r="DA45">
            <v>1725</v>
          </cell>
          <cell r="DB45">
            <v>0.625</v>
          </cell>
          <cell r="DC45">
            <v>32.9</v>
          </cell>
          <cell r="DG45" t="str">
            <v>PRGY2</v>
          </cell>
          <cell r="DH45" t="str">
            <v>4211-01</v>
          </cell>
          <cell r="DJ45">
            <v>119</v>
          </cell>
          <cell r="DK45">
            <v>220</v>
          </cell>
        </row>
        <row r="46">
          <cell r="AW46" t="str">
            <v>HD56FE652</v>
          </cell>
          <cell r="AX46" t="str">
            <v>General Electric</v>
          </cell>
          <cell r="BA46" t="str">
            <v>5K49MN4500Z</v>
          </cell>
          <cell r="BG46" t="str">
            <v>E47088</v>
          </cell>
          <cell r="BJ46" t="str">
            <v>LR53924</v>
          </cell>
          <cell r="BM46" t="str">
            <v>Thermal</v>
          </cell>
          <cell r="BP46" t="str">
            <v>B</v>
          </cell>
          <cell r="BS46" t="str">
            <v>208-230/460 230/400</v>
          </cell>
          <cell r="BW46" t="str">
            <v>208-230</v>
          </cell>
          <cell r="BX46">
            <v>460</v>
          </cell>
          <cell r="BY46">
            <v>230</v>
          </cell>
          <cell r="BZ46">
            <v>400</v>
          </cell>
          <cell r="CA46">
            <v>3</v>
          </cell>
          <cell r="CE46">
            <v>60</v>
          </cell>
          <cell r="CF46">
            <v>60</v>
          </cell>
          <cell r="CG46">
            <v>50</v>
          </cell>
          <cell r="CH46">
            <v>50</v>
          </cell>
          <cell r="CI46">
            <v>2.4</v>
          </cell>
          <cell r="CJ46">
            <v>2.4</v>
          </cell>
          <cell r="CK46">
            <v>2.4</v>
          </cell>
          <cell r="CL46">
            <v>2.4</v>
          </cell>
          <cell r="CM46">
            <v>2</v>
          </cell>
          <cell r="CQ46">
            <v>5.2</v>
          </cell>
          <cell r="CR46">
            <v>2.6</v>
          </cell>
          <cell r="CS46">
            <v>5.2</v>
          </cell>
          <cell r="CT46">
            <v>2.6</v>
          </cell>
          <cell r="CU46" t="str">
            <v>5.2/2.6</v>
          </cell>
          <cell r="CV46" t="str">
            <v>5.2/2.6</v>
          </cell>
          <cell r="CY46" t="str">
            <v>56Y</v>
          </cell>
          <cell r="CZ46" t="str">
            <v>Ball</v>
          </cell>
          <cell r="DA46" t="str">
            <v>1725/1425</v>
          </cell>
          <cell r="DB46">
            <v>0.625</v>
          </cell>
          <cell r="DC46">
            <v>30.4</v>
          </cell>
          <cell r="DD46">
            <v>15.2</v>
          </cell>
          <cell r="DG46" t="str">
            <v>PRGY2</v>
          </cell>
          <cell r="DH46" t="str">
            <v>4211-01</v>
          </cell>
        </row>
        <row r="47">
          <cell r="AW47" t="str">
            <v>HD56FE575</v>
          </cell>
          <cell r="AX47" t="str">
            <v>General Electric</v>
          </cell>
          <cell r="BA47" t="str">
            <v>5K49MN4552Z</v>
          </cell>
          <cell r="BG47" t="str">
            <v>E47088</v>
          </cell>
          <cell r="BJ47" t="str">
            <v>LR53924</v>
          </cell>
          <cell r="BM47" t="str">
            <v>Thermal</v>
          </cell>
          <cell r="BP47" t="str">
            <v>B</v>
          </cell>
          <cell r="BS47">
            <v>575</v>
          </cell>
          <cell r="BW47">
            <v>575</v>
          </cell>
          <cell r="CA47">
            <v>3</v>
          </cell>
          <cell r="CE47">
            <v>60</v>
          </cell>
          <cell r="CI47">
            <v>2.4</v>
          </cell>
          <cell r="CQ47">
            <v>2</v>
          </cell>
          <cell r="CU47">
            <v>2</v>
          </cell>
          <cell r="CY47" t="str">
            <v>56Y</v>
          </cell>
          <cell r="CZ47" t="str">
            <v>Ball</v>
          </cell>
          <cell r="DA47">
            <v>1725</v>
          </cell>
          <cell r="DB47">
            <v>0.625</v>
          </cell>
          <cell r="DC47">
            <v>10.5</v>
          </cell>
          <cell r="DG47" t="str">
            <v>PRGY2</v>
          </cell>
          <cell r="DH47" t="str">
            <v>4211-01</v>
          </cell>
        </row>
        <row r="48">
          <cell r="AW48" t="str">
            <v>HD58FE651</v>
          </cell>
          <cell r="AX48" t="str">
            <v>General Electric</v>
          </cell>
          <cell r="BA48" t="str">
            <v>5K49TN4662Z</v>
          </cell>
          <cell r="BG48" t="str">
            <v>E47088</v>
          </cell>
          <cell r="BJ48" t="str">
            <v>LR53924</v>
          </cell>
          <cell r="BM48" t="str">
            <v>Thermal</v>
          </cell>
          <cell r="BP48" t="str">
            <v>B</v>
          </cell>
          <cell r="BS48" t="str">
            <v>208-230/460 230/400</v>
          </cell>
          <cell r="BW48" t="str">
            <v>208-230</v>
          </cell>
          <cell r="BX48">
            <v>460</v>
          </cell>
          <cell r="BY48">
            <v>230</v>
          </cell>
          <cell r="BZ48">
            <v>400</v>
          </cell>
          <cell r="CA48">
            <v>3</v>
          </cell>
          <cell r="CE48">
            <v>60</v>
          </cell>
          <cell r="CF48">
            <v>60</v>
          </cell>
          <cell r="CG48">
            <v>50</v>
          </cell>
          <cell r="CH48">
            <v>50</v>
          </cell>
          <cell r="CI48">
            <v>2.9</v>
          </cell>
          <cell r="CJ48">
            <v>2.9</v>
          </cell>
          <cell r="CK48">
            <v>2.9</v>
          </cell>
          <cell r="CL48">
            <v>2.9</v>
          </cell>
          <cell r="CM48">
            <v>2.4</v>
          </cell>
          <cell r="CQ48">
            <v>7.5</v>
          </cell>
          <cell r="CR48">
            <v>3.4</v>
          </cell>
          <cell r="CS48">
            <v>7.5</v>
          </cell>
          <cell r="CT48">
            <v>3.4</v>
          </cell>
          <cell r="CU48" t="str">
            <v>7.5/3.4</v>
          </cell>
          <cell r="CV48" t="str">
            <v>7.5/3.4</v>
          </cell>
          <cell r="CY48" t="str">
            <v>56Y</v>
          </cell>
          <cell r="CZ48" t="str">
            <v>Ball</v>
          </cell>
          <cell r="DA48" t="str">
            <v>1725/1425</v>
          </cell>
          <cell r="DB48">
            <v>0.875</v>
          </cell>
          <cell r="DC48">
            <v>56</v>
          </cell>
          <cell r="DD48">
            <v>28</v>
          </cell>
          <cell r="DG48" t="str">
            <v>PRGY2</v>
          </cell>
          <cell r="DH48" t="str">
            <v>4211-01</v>
          </cell>
        </row>
        <row r="49">
          <cell r="AW49" t="str">
            <v>HD60FE655</v>
          </cell>
          <cell r="AX49" t="str">
            <v>General Electric</v>
          </cell>
          <cell r="BA49" t="str">
            <v>5K49WN4551Z</v>
          </cell>
          <cell r="BG49" t="str">
            <v>E47088</v>
          </cell>
          <cell r="BJ49" t="str">
            <v>LR53924</v>
          </cell>
          <cell r="BM49" t="str">
            <v>Thermal</v>
          </cell>
          <cell r="BP49" t="str">
            <v>B</v>
          </cell>
          <cell r="BS49" t="str">
            <v>208-230/460 230/400</v>
          </cell>
          <cell r="BW49" t="str">
            <v>208-230</v>
          </cell>
          <cell r="BX49">
            <v>460</v>
          </cell>
          <cell r="BY49">
            <v>230</v>
          </cell>
          <cell r="BZ49">
            <v>400</v>
          </cell>
          <cell r="CA49">
            <v>3</v>
          </cell>
          <cell r="CE49">
            <v>60</v>
          </cell>
          <cell r="CF49">
            <v>60</v>
          </cell>
          <cell r="CG49">
            <v>50</v>
          </cell>
          <cell r="CH49">
            <v>50</v>
          </cell>
          <cell r="CI49">
            <v>3.7</v>
          </cell>
          <cell r="CJ49">
            <v>3.7</v>
          </cell>
          <cell r="CK49">
            <v>3.7</v>
          </cell>
          <cell r="CL49">
            <v>3.7</v>
          </cell>
          <cell r="CM49">
            <v>3.1</v>
          </cell>
          <cell r="CQ49">
            <v>10.199999999999999</v>
          </cell>
          <cell r="CR49">
            <v>4.8</v>
          </cell>
          <cell r="CS49">
            <v>10</v>
          </cell>
          <cell r="CT49">
            <v>4.4000000000000004</v>
          </cell>
          <cell r="CU49" t="str">
            <v>10.2/4.8</v>
          </cell>
          <cell r="CV49" t="str">
            <v>10.0/4.4</v>
          </cell>
          <cell r="CY49" t="str">
            <v>56HZ</v>
          </cell>
          <cell r="CZ49" t="str">
            <v>Ball</v>
          </cell>
          <cell r="DA49" t="str">
            <v>1725/1425</v>
          </cell>
          <cell r="DB49">
            <v>0.875</v>
          </cell>
          <cell r="DC49">
            <v>73</v>
          </cell>
          <cell r="DD49">
            <v>36.5</v>
          </cell>
          <cell r="DG49" t="str">
            <v>PRGY2</v>
          </cell>
          <cell r="DH49" t="str">
            <v>4211-01</v>
          </cell>
        </row>
        <row r="50">
          <cell r="AW50" t="str">
            <v>HD58FE576</v>
          </cell>
          <cell r="AX50" t="str">
            <v>General Electric</v>
          </cell>
          <cell r="BA50" t="str">
            <v>5K49TN4558Z</v>
          </cell>
          <cell r="BG50" t="str">
            <v>E47008</v>
          </cell>
          <cell r="BJ50" t="str">
            <v>LR56189</v>
          </cell>
          <cell r="BM50" t="str">
            <v>Thermal</v>
          </cell>
          <cell r="BP50" t="str">
            <v>B</v>
          </cell>
          <cell r="BS50">
            <v>575</v>
          </cell>
          <cell r="BW50">
            <v>575</v>
          </cell>
          <cell r="CA50">
            <v>3</v>
          </cell>
          <cell r="CE50">
            <v>60</v>
          </cell>
          <cell r="CI50">
            <v>3.7</v>
          </cell>
          <cell r="CQ50">
            <v>2.8</v>
          </cell>
          <cell r="CU50">
            <v>2.8</v>
          </cell>
          <cell r="CY50" t="str">
            <v>56HZ</v>
          </cell>
          <cell r="CZ50" t="str">
            <v>Ball</v>
          </cell>
          <cell r="DA50">
            <v>1725</v>
          </cell>
          <cell r="DB50">
            <v>0.875</v>
          </cell>
          <cell r="DC50">
            <v>22</v>
          </cell>
          <cell r="DG50" t="str">
            <v>PRGY2</v>
          </cell>
          <cell r="DH50" t="str">
            <v>n/a</v>
          </cell>
        </row>
        <row r="51">
          <cell r="AW51" t="str">
            <v>HD60FK650</v>
          </cell>
          <cell r="AX51" t="str">
            <v>General Electric</v>
          </cell>
          <cell r="BA51" t="str">
            <v>5K49QN4536</v>
          </cell>
          <cell r="BG51" t="str">
            <v>E47088</v>
          </cell>
          <cell r="BJ51" t="str">
            <v>LR53924</v>
          </cell>
          <cell r="BM51" t="str">
            <v>Thermal</v>
          </cell>
          <cell r="BP51" t="str">
            <v>B</v>
          </cell>
          <cell r="BS51" t="str">
            <v>208-230/460</v>
          </cell>
          <cell r="BW51" t="str">
            <v>208-230</v>
          </cell>
          <cell r="BX51">
            <v>460</v>
          </cell>
          <cell r="CA51">
            <v>3</v>
          </cell>
          <cell r="CE51">
            <v>60</v>
          </cell>
          <cell r="CI51">
            <v>4.7</v>
          </cell>
          <cell r="CJ51">
            <v>4.7</v>
          </cell>
          <cell r="CM51">
            <v>3.9</v>
          </cell>
          <cell r="CQ51">
            <v>15</v>
          </cell>
          <cell r="CR51">
            <v>7.4</v>
          </cell>
          <cell r="CU51" t="str">
            <v>15/7.4</v>
          </cell>
          <cell r="CY51" t="str">
            <v>145TY</v>
          </cell>
          <cell r="CZ51" t="str">
            <v>Ball</v>
          </cell>
          <cell r="DA51" t="str">
            <v>1740/1425</v>
          </cell>
          <cell r="DB51">
            <v>0.875</v>
          </cell>
          <cell r="DC51">
            <v>81.599999999999994</v>
          </cell>
          <cell r="DG51" t="str">
            <v>PRGY2</v>
          </cell>
          <cell r="DH51" t="str">
            <v>4211-01</v>
          </cell>
        </row>
        <row r="52">
          <cell r="AW52" t="str">
            <v>HD60FE575</v>
          </cell>
          <cell r="AX52" t="str">
            <v>General Electric</v>
          </cell>
          <cell r="BA52" t="str">
            <v>5K49QN4555A</v>
          </cell>
          <cell r="BG52" t="str">
            <v>E47088</v>
          </cell>
          <cell r="BJ52" t="str">
            <v>LR53924</v>
          </cell>
          <cell r="BM52" t="str">
            <v>Thermal</v>
          </cell>
          <cell r="BP52" t="str">
            <v>B</v>
          </cell>
          <cell r="BS52">
            <v>575</v>
          </cell>
          <cell r="BW52">
            <v>575</v>
          </cell>
          <cell r="CA52">
            <v>3</v>
          </cell>
          <cell r="CE52">
            <v>60</v>
          </cell>
          <cell r="CI52">
            <v>4.7</v>
          </cell>
          <cell r="CQ52">
            <v>5.6</v>
          </cell>
          <cell r="CU52">
            <v>5.6</v>
          </cell>
          <cell r="CY52" t="str">
            <v>56Y</v>
          </cell>
          <cell r="CZ52" t="str">
            <v>Ball</v>
          </cell>
          <cell r="DA52">
            <v>1725</v>
          </cell>
          <cell r="DB52">
            <v>0.875</v>
          </cell>
          <cell r="DC52">
            <v>35.799999999999997</v>
          </cell>
          <cell r="DG52" t="str">
            <v>PRGY2</v>
          </cell>
          <cell r="DH52" t="str">
            <v>4211-01</v>
          </cell>
        </row>
        <row r="53">
          <cell r="AW53" t="str">
            <v>HD56FR652</v>
          </cell>
          <cell r="AX53" t="str">
            <v>General Electric</v>
          </cell>
          <cell r="BA53" t="str">
            <v>5K49MN4665Z</v>
          </cell>
          <cell r="BG53" t="str">
            <v>E47088</v>
          </cell>
          <cell r="BJ53" t="str">
            <v>LR53924</v>
          </cell>
          <cell r="BM53" t="str">
            <v>Thermal</v>
          </cell>
          <cell r="BP53" t="str">
            <v>B</v>
          </cell>
          <cell r="BS53" t="str">
            <v>208-230/460 230/400</v>
          </cell>
          <cell r="BW53" t="str">
            <v>208-230</v>
          </cell>
          <cell r="BX53">
            <v>460</v>
          </cell>
          <cell r="BY53">
            <v>230</v>
          </cell>
          <cell r="BZ53">
            <v>400</v>
          </cell>
          <cell r="CA53">
            <v>3</v>
          </cell>
          <cell r="CE53">
            <v>60</v>
          </cell>
          <cell r="CF53">
            <v>60</v>
          </cell>
          <cell r="CG53">
            <v>50</v>
          </cell>
          <cell r="CH53">
            <v>50</v>
          </cell>
          <cell r="CI53">
            <v>1.7</v>
          </cell>
          <cell r="CJ53">
            <v>1.7</v>
          </cell>
          <cell r="CK53">
            <v>1.7</v>
          </cell>
          <cell r="CL53">
            <v>1.7</v>
          </cell>
          <cell r="CM53">
            <v>1.4</v>
          </cell>
          <cell r="CQ53">
            <v>5.2</v>
          </cell>
          <cell r="CR53">
            <v>2.6</v>
          </cell>
          <cell r="CS53">
            <v>5.2</v>
          </cell>
          <cell r="CT53">
            <v>2.6</v>
          </cell>
          <cell r="CU53" t="str">
            <v>5.2/2.6</v>
          </cell>
          <cell r="CV53" t="str">
            <v>5.2/2.6</v>
          </cell>
          <cell r="CY53" t="str">
            <v>56Y</v>
          </cell>
          <cell r="CZ53" t="str">
            <v>Ball</v>
          </cell>
          <cell r="DA53" t="str">
            <v>1725/1425</v>
          </cell>
          <cell r="DB53">
            <v>0.625</v>
          </cell>
          <cell r="DC53">
            <v>18.7</v>
          </cell>
          <cell r="DD53">
            <v>9.31</v>
          </cell>
          <cell r="DG53" t="str">
            <v>PRGY2</v>
          </cell>
          <cell r="DH53" t="str">
            <v>4211-01</v>
          </cell>
        </row>
        <row r="54">
          <cell r="AW54" t="str">
            <v>HD56FR575</v>
          </cell>
          <cell r="AX54" t="str">
            <v>General Electric</v>
          </cell>
          <cell r="BA54" t="str">
            <v>5K49MN4720Z</v>
          </cell>
          <cell r="BG54" t="str">
            <v>E47088</v>
          </cell>
          <cell r="BJ54" t="str">
            <v>LR53924</v>
          </cell>
          <cell r="BM54" t="str">
            <v>Thermal</v>
          </cell>
          <cell r="BP54" t="str">
            <v>B</v>
          </cell>
          <cell r="BS54">
            <v>575</v>
          </cell>
          <cell r="BW54">
            <v>575</v>
          </cell>
          <cell r="CA54">
            <v>3</v>
          </cell>
          <cell r="CE54">
            <v>60</v>
          </cell>
          <cell r="CI54">
            <v>1.7</v>
          </cell>
          <cell r="CQ54">
            <v>2.4</v>
          </cell>
          <cell r="CU54">
            <v>2.4</v>
          </cell>
          <cell r="CY54" t="str">
            <v>56Y</v>
          </cell>
          <cell r="CZ54" t="str">
            <v>Ball</v>
          </cell>
          <cell r="DA54">
            <v>1725</v>
          </cell>
          <cell r="DB54">
            <v>0.625</v>
          </cell>
          <cell r="DC54">
            <v>7.15</v>
          </cell>
          <cell r="DG54" t="str">
            <v>PRGY2</v>
          </cell>
          <cell r="DH54" t="str">
            <v>4211-01</v>
          </cell>
        </row>
        <row r="55">
          <cell r="AW55" t="str">
            <v>HC54FR230</v>
          </cell>
          <cell r="AX55" t="str">
            <v>General Electric</v>
          </cell>
          <cell r="BA55" t="str">
            <v>5KC49PN0854X</v>
          </cell>
          <cell r="BG55" t="str">
            <v>E47088</v>
          </cell>
          <cell r="BJ55" t="str">
            <v>LR53924</v>
          </cell>
          <cell r="BM55" t="str">
            <v>Thermal</v>
          </cell>
          <cell r="BP55" t="str">
            <v>B</v>
          </cell>
          <cell r="BS55" t="str">
            <v>208-230</v>
          </cell>
          <cell r="BW55" t="str">
            <v>208-230</v>
          </cell>
          <cell r="CA55">
            <v>1</v>
          </cell>
          <cell r="CE55">
            <v>60</v>
          </cell>
          <cell r="CI55">
            <v>1.3</v>
          </cell>
          <cell r="CQ55">
            <v>6.6</v>
          </cell>
          <cell r="CU55">
            <v>6.6</v>
          </cell>
          <cell r="CY55" t="str">
            <v>56Y</v>
          </cell>
          <cell r="CZ55" t="str">
            <v>Ball</v>
          </cell>
          <cell r="DA55">
            <v>1725</v>
          </cell>
          <cell r="DB55">
            <v>0.625</v>
          </cell>
          <cell r="DC55">
            <v>32.9</v>
          </cell>
          <cell r="DG55" t="str">
            <v>PRGY2</v>
          </cell>
          <cell r="DH55" t="str">
            <v>4211-01</v>
          </cell>
          <cell r="DJ55">
            <v>119</v>
          </cell>
          <cell r="DK55">
            <v>220</v>
          </cell>
        </row>
        <row r="56">
          <cell r="AW56" t="str">
            <v>HD52AR229</v>
          </cell>
          <cell r="AX56" t="str">
            <v>General Electric</v>
          </cell>
          <cell r="BA56" t="str">
            <v>tbd</v>
          </cell>
          <cell r="BG56" t="str">
            <v xml:space="preserve"> E100625</v>
          </cell>
          <cell r="BJ56" t="str">
            <v>LR80176</v>
          </cell>
          <cell r="BM56" t="str">
            <v>Electronic</v>
          </cell>
          <cell r="BP56" t="str">
            <v>B</v>
          </cell>
          <cell r="BS56" t="str">
            <v>208-230</v>
          </cell>
          <cell r="BW56" t="str">
            <v>208-230</v>
          </cell>
          <cell r="CA56">
            <v>1</v>
          </cell>
          <cell r="CE56">
            <v>60</v>
          </cell>
          <cell r="CI56">
            <v>1</v>
          </cell>
          <cell r="CQ56">
            <v>4</v>
          </cell>
          <cell r="CU56">
            <v>4</v>
          </cell>
          <cell r="CY56">
            <v>48</v>
          </cell>
          <cell r="CZ56" t="str">
            <v>Ball</v>
          </cell>
          <cell r="DA56" t="str">
            <v>600-1200</v>
          </cell>
          <cell r="DB56">
            <v>0.5</v>
          </cell>
          <cell r="DC56">
            <v>4</v>
          </cell>
          <cell r="DL56" t="str">
            <v>HT01BC701</v>
          </cell>
        </row>
        <row r="57">
          <cell r="AW57" t="str">
            <v>HD52AR224</v>
          </cell>
          <cell r="AX57" t="str">
            <v>General Electric</v>
          </cell>
          <cell r="BA57" t="str">
            <v>tbd</v>
          </cell>
          <cell r="BG57" t="str">
            <v xml:space="preserve"> E100625</v>
          </cell>
          <cell r="BJ57" t="str">
            <v>LR80176</v>
          </cell>
          <cell r="BM57" t="str">
            <v>Electronic</v>
          </cell>
          <cell r="BP57" t="str">
            <v>B</v>
          </cell>
          <cell r="BS57" t="str">
            <v>208-230</v>
          </cell>
          <cell r="BW57" t="str">
            <v>208-230</v>
          </cell>
          <cell r="CA57">
            <v>1</v>
          </cell>
          <cell r="CE57">
            <v>60</v>
          </cell>
          <cell r="CI57">
            <v>1</v>
          </cell>
          <cell r="CQ57">
            <v>4.4000000000000004</v>
          </cell>
          <cell r="CU57">
            <v>4.4000000000000004</v>
          </cell>
          <cell r="CY57">
            <v>48</v>
          </cell>
          <cell r="CZ57" t="str">
            <v>Ball</v>
          </cell>
          <cell r="DA57" t="str">
            <v>600-1200</v>
          </cell>
          <cell r="DB57">
            <v>0.5</v>
          </cell>
          <cell r="DC57">
            <v>4.4000000000000004</v>
          </cell>
          <cell r="DL57" t="str">
            <v>HT01BC701</v>
          </cell>
        </row>
        <row r="58">
          <cell r="AW58" t="str">
            <v>HD52AR462</v>
          </cell>
          <cell r="AX58" t="str">
            <v>General Electric</v>
          </cell>
          <cell r="BA58" t="str">
            <v>tbd</v>
          </cell>
          <cell r="BG58" t="str">
            <v xml:space="preserve"> E100625</v>
          </cell>
          <cell r="BJ58" t="str">
            <v>LR80176</v>
          </cell>
          <cell r="BM58" t="str">
            <v>Electronic</v>
          </cell>
          <cell r="BP58" t="str">
            <v>B</v>
          </cell>
          <cell r="BS58" t="str">
            <v>208-230</v>
          </cell>
          <cell r="BW58" t="str">
            <v>208-230</v>
          </cell>
          <cell r="CA58">
            <v>1</v>
          </cell>
          <cell r="CE58">
            <v>60</v>
          </cell>
          <cell r="CI58">
            <v>1</v>
          </cell>
          <cell r="CQ58" t="str">
            <v>tbd</v>
          </cell>
          <cell r="CU58" t="str">
            <v>tbd</v>
          </cell>
          <cell r="CY58">
            <v>48</v>
          </cell>
          <cell r="CZ58" t="str">
            <v>Ball</v>
          </cell>
          <cell r="DA58" t="str">
            <v>600-1200</v>
          </cell>
          <cell r="DB58">
            <v>0.5</v>
          </cell>
          <cell r="DC58" t="str">
            <v>tbd</v>
          </cell>
          <cell r="DL58" t="str">
            <v>HT01BC701</v>
          </cell>
        </row>
        <row r="59">
          <cell r="AW59" t="str">
            <v>HD52AR226</v>
          </cell>
          <cell r="AX59" t="str">
            <v>General Electric</v>
          </cell>
          <cell r="BA59" t="str">
            <v>tbd</v>
          </cell>
          <cell r="CI59">
            <v>1</v>
          </cell>
          <cell r="CQ59">
            <v>4</v>
          </cell>
          <cell r="CU59">
            <v>4</v>
          </cell>
          <cell r="CY59">
            <v>48</v>
          </cell>
          <cell r="CZ59" t="str">
            <v>Ball</v>
          </cell>
          <cell r="DA59" t="str">
            <v>600-1200</v>
          </cell>
          <cell r="DB59">
            <v>0.5</v>
          </cell>
          <cell r="DC59">
            <v>4</v>
          </cell>
        </row>
        <row r="60">
          <cell r="AW60" t="str">
            <v>HD52AR242</v>
          </cell>
          <cell r="AX60" t="str">
            <v>General Electric</v>
          </cell>
          <cell r="BA60" t="str">
            <v>tbd</v>
          </cell>
          <cell r="CI60">
            <v>1</v>
          </cell>
          <cell r="CQ60">
            <v>4.4000000000000004</v>
          </cell>
          <cell r="CU60">
            <v>4.4000000000000004</v>
          </cell>
          <cell r="CY60">
            <v>48</v>
          </cell>
          <cell r="CZ60" t="str">
            <v>Ball</v>
          </cell>
          <cell r="DA60" t="str">
            <v>600-1200</v>
          </cell>
          <cell r="DB60">
            <v>0.5</v>
          </cell>
          <cell r="DC60">
            <v>4.4000000000000004</v>
          </cell>
        </row>
        <row r="61">
          <cell r="AW61" t="str">
            <v>HD52AR463</v>
          </cell>
          <cell r="AX61" t="str">
            <v>General Electric</v>
          </cell>
          <cell r="BA61" t="str">
            <v>tbd</v>
          </cell>
          <cell r="CI61">
            <v>1</v>
          </cell>
          <cell r="CQ61" t="str">
            <v>tbd</v>
          </cell>
          <cell r="CU61" t="str">
            <v>tbd</v>
          </cell>
          <cell r="CY61">
            <v>48</v>
          </cell>
          <cell r="CZ61" t="str">
            <v>Ball</v>
          </cell>
          <cell r="DA61" t="str">
            <v>600-1200</v>
          </cell>
          <cell r="DB61">
            <v>0.5</v>
          </cell>
          <cell r="DC61" t="str">
            <v>tbd</v>
          </cell>
        </row>
        <row r="62">
          <cell r="AW62" t="str">
            <v>HD52AR227</v>
          </cell>
          <cell r="AX62" t="str">
            <v>General Electric</v>
          </cell>
          <cell r="BA62" t="str">
            <v>tbd</v>
          </cell>
          <cell r="BG62" t="str">
            <v xml:space="preserve"> E100625</v>
          </cell>
          <cell r="BJ62" t="str">
            <v>LR80176</v>
          </cell>
          <cell r="BM62" t="str">
            <v>Electronic</v>
          </cell>
          <cell r="BP62" t="str">
            <v>B</v>
          </cell>
          <cell r="BS62" t="str">
            <v>208-230</v>
          </cell>
          <cell r="BW62" t="str">
            <v>208-230</v>
          </cell>
          <cell r="CA62">
            <v>1</v>
          </cell>
          <cell r="CE62">
            <v>60</v>
          </cell>
          <cell r="CI62">
            <v>1</v>
          </cell>
          <cell r="CQ62">
            <v>4</v>
          </cell>
          <cell r="CU62">
            <v>4</v>
          </cell>
          <cell r="CY62">
            <v>48</v>
          </cell>
          <cell r="CZ62" t="str">
            <v>Ball</v>
          </cell>
          <cell r="DA62" t="str">
            <v>600-1200</v>
          </cell>
          <cell r="DB62">
            <v>0.5</v>
          </cell>
          <cell r="DC62">
            <v>4</v>
          </cell>
          <cell r="DL62" t="str">
            <v>HT01BC701</v>
          </cell>
        </row>
        <row r="63">
          <cell r="AW63" t="str">
            <v>HD52AR243</v>
          </cell>
          <cell r="AX63" t="str">
            <v>General Electric</v>
          </cell>
          <cell r="BA63" t="str">
            <v>tbd</v>
          </cell>
          <cell r="BG63" t="str">
            <v xml:space="preserve"> E100625</v>
          </cell>
          <cell r="BJ63" t="str">
            <v>LR80176</v>
          </cell>
          <cell r="BM63" t="str">
            <v>Electronic</v>
          </cell>
          <cell r="BP63" t="str">
            <v>B</v>
          </cell>
          <cell r="BS63" t="str">
            <v>208-230</v>
          </cell>
          <cell r="BW63" t="str">
            <v>208-230</v>
          </cell>
          <cell r="CA63">
            <v>1</v>
          </cell>
          <cell r="CE63">
            <v>60</v>
          </cell>
          <cell r="CI63">
            <v>1</v>
          </cell>
          <cell r="CQ63">
            <v>4.4000000000000004</v>
          </cell>
          <cell r="CU63">
            <v>4.4000000000000004</v>
          </cell>
          <cell r="CY63">
            <v>48</v>
          </cell>
          <cell r="CZ63" t="str">
            <v>Ball</v>
          </cell>
          <cell r="DA63" t="str">
            <v>600-1200</v>
          </cell>
          <cell r="DB63">
            <v>0.5</v>
          </cell>
          <cell r="DC63">
            <v>4.4000000000000004</v>
          </cell>
          <cell r="DL63" t="str">
            <v>HT01BC701</v>
          </cell>
        </row>
        <row r="64">
          <cell r="AW64" t="str">
            <v>HD52AR464</v>
          </cell>
          <cell r="AX64" t="str">
            <v>General Electric</v>
          </cell>
          <cell r="BA64" t="str">
            <v>tbd</v>
          </cell>
          <cell r="BG64" t="str">
            <v xml:space="preserve"> E100625</v>
          </cell>
          <cell r="BJ64" t="str">
            <v>LR80176</v>
          </cell>
          <cell r="BM64" t="str">
            <v>Electronic</v>
          </cell>
          <cell r="BP64" t="str">
            <v>B</v>
          </cell>
          <cell r="BS64" t="str">
            <v>208-230</v>
          </cell>
          <cell r="BW64" t="str">
            <v>208-230</v>
          </cell>
          <cell r="CA64">
            <v>1</v>
          </cell>
          <cell r="CE64">
            <v>60</v>
          </cell>
          <cell r="CI64">
            <v>1</v>
          </cell>
          <cell r="CQ64" t="str">
            <v>tbd</v>
          </cell>
          <cell r="CU64" t="str">
            <v>tbd</v>
          </cell>
          <cell r="CY64">
            <v>48</v>
          </cell>
          <cell r="CZ64" t="str">
            <v>Ball</v>
          </cell>
          <cell r="DA64" t="str">
            <v>600-1200</v>
          </cell>
          <cell r="DB64">
            <v>0.5</v>
          </cell>
          <cell r="DC64" t="str">
            <v>tbd</v>
          </cell>
          <cell r="DL64" t="str">
            <v>HT01BC701</v>
          </cell>
        </row>
        <row r="65">
          <cell r="AW65" t="str">
            <v>HD52AR244</v>
          </cell>
          <cell r="AX65" t="str">
            <v>General Electric</v>
          </cell>
          <cell r="BA65" t="str">
            <v>5SME39SXL185</v>
          </cell>
          <cell r="BG65" t="str">
            <v xml:space="preserve"> E100625</v>
          </cell>
          <cell r="BJ65" t="str">
            <v>LR80176</v>
          </cell>
          <cell r="BM65" t="str">
            <v>Electronic</v>
          </cell>
          <cell r="BP65" t="str">
            <v>B</v>
          </cell>
          <cell r="BS65" t="str">
            <v>208-230</v>
          </cell>
          <cell r="BW65" t="str">
            <v>208-230</v>
          </cell>
          <cell r="CA65">
            <v>1</v>
          </cell>
          <cell r="CE65">
            <v>60</v>
          </cell>
          <cell r="CI65">
            <v>1</v>
          </cell>
          <cell r="CQ65">
            <v>7.4</v>
          </cell>
          <cell r="CU65">
            <v>7.4</v>
          </cell>
          <cell r="CY65">
            <v>48</v>
          </cell>
          <cell r="CZ65" t="str">
            <v>Ball</v>
          </cell>
          <cell r="DA65" t="str">
            <v>600-1200</v>
          </cell>
          <cell r="DB65">
            <v>0.5</v>
          </cell>
          <cell r="DC65">
            <v>7.4</v>
          </cell>
        </row>
        <row r="66">
          <cell r="AW66" t="str">
            <v>HD52AR245</v>
          </cell>
          <cell r="AX66" t="str">
            <v>General Electric</v>
          </cell>
          <cell r="BA66" t="str">
            <v>5SME39SXL186</v>
          </cell>
          <cell r="BG66" t="str">
            <v xml:space="preserve"> E100625</v>
          </cell>
          <cell r="BJ66" t="str">
            <v>LR80176</v>
          </cell>
          <cell r="BM66" t="str">
            <v>Electronic</v>
          </cell>
          <cell r="BP66" t="str">
            <v>B</v>
          </cell>
          <cell r="BS66" t="str">
            <v>208-230</v>
          </cell>
          <cell r="BW66" t="str">
            <v>208-230</v>
          </cell>
          <cell r="CA66">
            <v>1</v>
          </cell>
          <cell r="CE66">
            <v>60</v>
          </cell>
          <cell r="CI66">
            <v>1</v>
          </cell>
          <cell r="CQ66">
            <v>7.4</v>
          </cell>
          <cell r="CU66">
            <v>7.4</v>
          </cell>
          <cell r="CY66">
            <v>48</v>
          </cell>
          <cell r="CZ66" t="str">
            <v>Ball</v>
          </cell>
          <cell r="DA66" t="str">
            <v>600-1200</v>
          </cell>
          <cell r="DB66">
            <v>0.5</v>
          </cell>
          <cell r="DC66">
            <v>7.4</v>
          </cell>
        </row>
        <row r="67">
          <cell r="AW67" t="str">
            <v>HD52AR246</v>
          </cell>
          <cell r="AX67" t="str">
            <v>General Electric</v>
          </cell>
          <cell r="BA67" t="str">
            <v>5SME39SXL187</v>
          </cell>
          <cell r="BG67" t="str">
            <v xml:space="preserve"> E100625</v>
          </cell>
          <cell r="BJ67" t="str">
            <v>LR80176</v>
          </cell>
          <cell r="BM67" t="str">
            <v>Electronic</v>
          </cell>
          <cell r="BP67" t="str">
            <v>B</v>
          </cell>
          <cell r="BS67" t="str">
            <v>208-230</v>
          </cell>
          <cell r="BW67" t="str">
            <v>208-230</v>
          </cell>
          <cell r="CA67">
            <v>1</v>
          </cell>
          <cell r="CE67">
            <v>60</v>
          </cell>
          <cell r="CI67">
            <v>1</v>
          </cell>
          <cell r="CQ67">
            <v>7.4</v>
          </cell>
          <cell r="CU67">
            <v>7.4</v>
          </cell>
          <cell r="CY67">
            <v>48</v>
          </cell>
          <cell r="CZ67" t="str">
            <v>Ball</v>
          </cell>
          <cell r="DA67" t="str">
            <v>600-1200</v>
          </cell>
          <cell r="DB67">
            <v>0.5</v>
          </cell>
          <cell r="DC67">
            <v>7.4</v>
          </cell>
        </row>
        <row r="68">
          <cell r="AW68" t="str">
            <v>HD52AR466</v>
          </cell>
          <cell r="AX68" t="str">
            <v>General Electric</v>
          </cell>
          <cell r="BA68" t="str">
            <v>5SME39SXL5018</v>
          </cell>
          <cell r="BG68" t="str">
            <v xml:space="preserve"> E100625</v>
          </cell>
          <cell r="BJ68" t="str">
            <v>LR80176</v>
          </cell>
          <cell r="BM68" t="str">
            <v>Electronic</v>
          </cell>
          <cell r="BP68" t="str">
            <v>B</v>
          </cell>
          <cell r="BS68">
            <v>460</v>
          </cell>
          <cell r="BW68">
            <v>460</v>
          </cell>
          <cell r="CA68">
            <v>1</v>
          </cell>
          <cell r="CE68">
            <v>60</v>
          </cell>
          <cell r="CI68">
            <v>1</v>
          </cell>
          <cell r="CQ68">
            <v>4</v>
          </cell>
          <cell r="CU68">
            <v>4</v>
          </cell>
          <cell r="CY68">
            <v>48</v>
          </cell>
          <cell r="CZ68" t="str">
            <v>Ball</v>
          </cell>
          <cell r="DA68" t="str">
            <v>600-1200</v>
          </cell>
          <cell r="DB68">
            <v>0.5</v>
          </cell>
          <cell r="DC68">
            <v>4</v>
          </cell>
          <cell r="DL68" t="str">
            <v>HT01BC716</v>
          </cell>
        </row>
        <row r="69">
          <cell r="AW69" t="str">
            <v>HD52AR467</v>
          </cell>
          <cell r="AX69" t="str">
            <v>General Electric</v>
          </cell>
          <cell r="BA69" t="str">
            <v>5SME39SXL5019</v>
          </cell>
          <cell r="BG69" t="str">
            <v xml:space="preserve"> E100625</v>
          </cell>
          <cell r="BJ69" t="str">
            <v>LR80176</v>
          </cell>
          <cell r="BM69" t="str">
            <v>Electronic</v>
          </cell>
          <cell r="BP69" t="str">
            <v>B</v>
          </cell>
          <cell r="BS69">
            <v>460</v>
          </cell>
          <cell r="BW69">
            <v>460</v>
          </cell>
          <cell r="CA69">
            <v>1</v>
          </cell>
          <cell r="CE69">
            <v>60</v>
          </cell>
          <cell r="CI69">
            <v>1</v>
          </cell>
          <cell r="CQ69">
            <v>4</v>
          </cell>
          <cell r="CU69">
            <v>4</v>
          </cell>
          <cell r="CY69">
            <v>48</v>
          </cell>
          <cell r="CZ69" t="str">
            <v>Ball</v>
          </cell>
          <cell r="DA69" t="str">
            <v>600-1200</v>
          </cell>
          <cell r="DB69">
            <v>0.5</v>
          </cell>
          <cell r="DC69">
            <v>4</v>
          </cell>
          <cell r="DL69" t="str">
            <v>HT01BC716</v>
          </cell>
        </row>
        <row r="70">
          <cell r="AW70" t="str">
            <v>HD52AR468</v>
          </cell>
          <cell r="AX70" t="str">
            <v>General Electric</v>
          </cell>
          <cell r="BA70" t="str">
            <v>5SME39SXL5020</v>
          </cell>
          <cell r="BG70" t="str">
            <v xml:space="preserve"> E100625</v>
          </cell>
          <cell r="BJ70" t="str">
            <v>LR80176</v>
          </cell>
          <cell r="BM70" t="str">
            <v>Electronic</v>
          </cell>
          <cell r="BP70" t="str">
            <v>B</v>
          </cell>
          <cell r="BS70">
            <v>460</v>
          </cell>
          <cell r="BW70">
            <v>460</v>
          </cell>
          <cell r="CA70">
            <v>1</v>
          </cell>
          <cell r="CE70">
            <v>60</v>
          </cell>
          <cell r="CI70">
            <v>1</v>
          </cell>
          <cell r="CQ70">
            <v>4</v>
          </cell>
          <cell r="CU70">
            <v>4</v>
          </cell>
          <cell r="CY70">
            <v>48</v>
          </cell>
          <cell r="CZ70" t="str">
            <v>Ball</v>
          </cell>
          <cell r="DA70" t="str">
            <v>600-1200</v>
          </cell>
          <cell r="DB70">
            <v>0.5</v>
          </cell>
          <cell r="DC70">
            <v>4</v>
          </cell>
          <cell r="DL70" t="str">
            <v>HT01BC716</v>
          </cell>
        </row>
        <row r="71">
          <cell r="AW71" t="str">
            <v>HD60FL650</v>
          </cell>
          <cell r="AX71" t="str">
            <v>AOS</v>
          </cell>
          <cell r="BA71" t="str">
            <v>850113J3</v>
          </cell>
          <cell r="BG71" t="str">
            <v>E44549</v>
          </cell>
          <cell r="BM71" t="str">
            <v>HH83XB485</v>
          </cell>
          <cell r="BP71" t="str">
            <v>F</v>
          </cell>
          <cell r="BS71" t="str">
            <v>208-230/460 200/400</v>
          </cell>
          <cell r="BW71" t="str">
            <v>208-230</v>
          </cell>
          <cell r="BX71">
            <v>460</v>
          </cell>
          <cell r="BY71">
            <v>230</v>
          </cell>
          <cell r="CA71">
            <v>3</v>
          </cell>
          <cell r="CE71">
            <v>60</v>
          </cell>
          <cell r="CF71">
            <v>60</v>
          </cell>
          <cell r="CG71">
            <v>50</v>
          </cell>
          <cell r="CH71">
            <v>50</v>
          </cell>
          <cell r="CI71">
            <v>5</v>
          </cell>
          <cell r="CQ71">
            <v>15.3</v>
          </cell>
          <cell r="CR71">
            <v>6.4</v>
          </cell>
          <cell r="CS71">
            <v>15.3</v>
          </cell>
          <cell r="CT71">
            <v>7.6</v>
          </cell>
          <cell r="CU71">
            <v>6.4</v>
          </cell>
          <cell r="CV71" t="str">
            <v>15.3/6.4</v>
          </cell>
          <cell r="CY71" t="str">
            <v>S184T</v>
          </cell>
          <cell r="CZ71" t="str">
            <v>Ball</v>
          </cell>
          <cell r="DA71">
            <v>1745</v>
          </cell>
          <cell r="DB71">
            <v>1.125</v>
          </cell>
          <cell r="DC71">
            <v>84</v>
          </cell>
          <cell r="DD71">
            <v>42</v>
          </cell>
          <cell r="DE71">
            <v>82</v>
          </cell>
          <cell r="DF71">
            <v>41</v>
          </cell>
          <cell r="DG71" t="str">
            <v>PRGY2</v>
          </cell>
        </row>
        <row r="72">
          <cell r="AW72" t="str">
            <v>HD60FL575</v>
          </cell>
          <cell r="AX72" t="str">
            <v>AOS</v>
          </cell>
          <cell r="BA72" t="str">
            <v>850125J3</v>
          </cell>
          <cell r="BG72" t="str">
            <v>E44549</v>
          </cell>
          <cell r="BM72" t="str">
            <v>HH83XB544</v>
          </cell>
          <cell r="BP72" t="str">
            <v>F</v>
          </cell>
          <cell r="BS72">
            <v>575</v>
          </cell>
          <cell r="BW72">
            <v>575</v>
          </cell>
          <cell r="CA72">
            <v>3</v>
          </cell>
          <cell r="CE72">
            <v>60</v>
          </cell>
          <cell r="CI72">
            <v>5</v>
          </cell>
          <cell r="CQ72">
            <v>5.0999999999999996</v>
          </cell>
          <cell r="CU72">
            <v>5.0999999999999996</v>
          </cell>
          <cell r="CY72" t="str">
            <v>184T</v>
          </cell>
          <cell r="CZ72" t="str">
            <v>Ball</v>
          </cell>
          <cell r="DA72">
            <v>1745</v>
          </cell>
          <cell r="DB72">
            <v>1.125</v>
          </cell>
          <cell r="DC72">
            <v>25</v>
          </cell>
          <cell r="DG72" t="str">
            <v>PRGY2</v>
          </cell>
        </row>
        <row r="73">
          <cell r="AW73" t="str">
            <v>HD56FR233</v>
          </cell>
          <cell r="AX73" t="str">
            <v>Regal Beloit</v>
          </cell>
          <cell r="BA73" t="str">
            <v>TBD</v>
          </cell>
          <cell r="BG73" t="str">
            <v>E46035</v>
          </cell>
          <cell r="BJ73" t="str">
            <v>MC236833</v>
          </cell>
          <cell r="BM73" t="str">
            <v>Electronic</v>
          </cell>
          <cell r="BP73" t="str">
            <v>F</v>
          </cell>
          <cell r="BS73" t="str">
            <v>208-230</v>
          </cell>
          <cell r="BW73" t="str">
            <v>208-230</v>
          </cell>
          <cell r="BY73">
            <v>230</v>
          </cell>
          <cell r="CA73">
            <v>3</v>
          </cell>
          <cell r="CE73">
            <v>60</v>
          </cell>
          <cell r="CI73">
            <v>1.7</v>
          </cell>
          <cell r="CM73">
            <v>1.4</v>
          </cell>
          <cell r="CQ73">
            <v>5.2</v>
          </cell>
          <cell r="CY73" t="str">
            <v>56Y</v>
          </cell>
          <cell r="CZ73" t="str">
            <v>Ball</v>
          </cell>
          <cell r="DA73">
            <v>1725</v>
          </cell>
          <cell r="DB73">
            <v>0.625</v>
          </cell>
          <cell r="DC73">
            <v>16</v>
          </cell>
        </row>
        <row r="74">
          <cell r="AW74" t="str">
            <v>HD56FR463</v>
          </cell>
          <cell r="AX74" t="str">
            <v>Regal Beloit</v>
          </cell>
          <cell r="BA74" t="str">
            <v>TBD</v>
          </cell>
          <cell r="BG74" t="str">
            <v>E46035</v>
          </cell>
          <cell r="BJ74" t="str">
            <v>MC236833</v>
          </cell>
          <cell r="BM74" t="str">
            <v>Electronic</v>
          </cell>
          <cell r="BP74" t="str">
            <v>F</v>
          </cell>
          <cell r="BS74">
            <v>460</v>
          </cell>
          <cell r="BW74">
            <v>460</v>
          </cell>
          <cell r="BX74">
            <v>460</v>
          </cell>
          <cell r="CA74">
            <v>3</v>
          </cell>
          <cell r="CE74">
            <v>60</v>
          </cell>
          <cell r="CI74">
            <v>1.7</v>
          </cell>
          <cell r="CM74">
            <v>1.4</v>
          </cell>
          <cell r="CQ74">
            <v>2.6</v>
          </cell>
          <cell r="CU74">
            <v>2.6</v>
          </cell>
          <cell r="CY74" t="str">
            <v>56Y</v>
          </cell>
          <cell r="CZ74" t="str">
            <v>Ball</v>
          </cell>
          <cell r="DA74" t="str">
            <v>1725/1430</v>
          </cell>
          <cell r="DB74">
            <v>0.625</v>
          </cell>
          <cell r="DC74">
            <v>8</v>
          </cell>
        </row>
        <row r="75">
          <cell r="AW75" t="str">
            <v>HD56FE653</v>
          </cell>
          <cell r="AX75" t="str">
            <v>Regal Beloit</v>
          </cell>
          <cell r="BA75" t="str">
            <v>TBD</v>
          </cell>
          <cell r="BG75" t="str">
            <v>E47088</v>
          </cell>
          <cell r="BJ75" t="str">
            <v>LT53924</v>
          </cell>
          <cell r="BM75" t="str">
            <v>Electronic</v>
          </cell>
          <cell r="BP75" t="str">
            <v>F</v>
          </cell>
          <cell r="BS75" t="str">
            <v>208-230/460 230/400</v>
          </cell>
          <cell r="BW75" t="str">
            <v>208-230</v>
          </cell>
          <cell r="BX75">
            <v>460</v>
          </cell>
          <cell r="BY75">
            <v>230</v>
          </cell>
          <cell r="CA75">
            <v>3</v>
          </cell>
          <cell r="CE75">
            <v>60</v>
          </cell>
          <cell r="CI75">
            <v>2.4</v>
          </cell>
          <cell r="CM75">
            <v>2</v>
          </cell>
          <cell r="CQ75">
            <v>5.2</v>
          </cell>
          <cell r="CU75" t="str">
            <v>5.2/2.6</v>
          </cell>
          <cell r="CY75" t="str">
            <v>56Y</v>
          </cell>
          <cell r="CZ75" t="str">
            <v>Ball</v>
          </cell>
          <cell r="DA75" t="str">
            <v>1725/1430</v>
          </cell>
          <cell r="DB75">
            <v>0.625</v>
          </cell>
          <cell r="DC75">
            <v>30.4</v>
          </cell>
          <cell r="DD75">
            <v>15.2</v>
          </cell>
        </row>
        <row r="76">
          <cell r="AW76" t="str">
            <v>HD56FR579</v>
          </cell>
          <cell r="AX76" t="str">
            <v>Regal Beloit</v>
          </cell>
          <cell r="BA76" t="str">
            <v>TBD</v>
          </cell>
          <cell r="BG76" t="str">
            <v>E46035</v>
          </cell>
          <cell r="BJ76" t="str">
            <v>MC236833</v>
          </cell>
          <cell r="BM76" t="str">
            <v>Electronic</v>
          </cell>
          <cell r="BP76" t="str">
            <v>F</v>
          </cell>
          <cell r="BS76">
            <v>575</v>
          </cell>
          <cell r="BX76">
            <v>575</v>
          </cell>
          <cell r="CA76">
            <v>3</v>
          </cell>
          <cell r="CE76">
            <v>60</v>
          </cell>
          <cell r="CI76">
            <v>1.7</v>
          </cell>
          <cell r="CQ76">
            <v>1.6</v>
          </cell>
          <cell r="CU76">
            <v>1.6</v>
          </cell>
          <cell r="CY76" t="str">
            <v>56Y</v>
          </cell>
          <cell r="CZ76" t="str">
            <v>Ball</v>
          </cell>
          <cell r="DA76">
            <v>1725</v>
          </cell>
          <cell r="DB76">
            <v>0.625</v>
          </cell>
          <cell r="DC76">
            <v>6.7</v>
          </cell>
        </row>
        <row r="77">
          <cell r="AW77" t="str">
            <v>HD56FE577</v>
          </cell>
          <cell r="AX77" t="str">
            <v>Regal Beloit</v>
          </cell>
          <cell r="BA77" t="str">
            <v>TBD</v>
          </cell>
          <cell r="BG77" t="str">
            <v>E47088</v>
          </cell>
          <cell r="BJ77" t="str">
            <v>LR53924</v>
          </cell>
          <cell r="BM77" t="str">
            <v>Electronic</v>
          </cell>
          <cell r="BP77" t="str">
            <v>F</v>
          </cell>
          <cell r="BS77">
            <v>575</v>
          </cell>
          <cell r="BX77">
            <v>575</v>
          </cell>
          <cell r="CA77">
            <v>3</v>
          </cell>
          <cell r="CE77">
            <v>60</v>
          </cell>
          <cell r="CI77">
            <v>2.4</v>
          </cell>
          <cell r="CQ77">
            <v>2</v>
          </cell>
          <cell r="CU77">
            <v>2</v>
          </cell>
          <cell r="CY77" t="str">
            <v>56Y</v>
          </cell>
          <cell r="CZ77" t="str">
            <v>Ball</v>
          </cell>
          <cell r="DA77">
            <v>1725</v>
          </cell>
          <cell r="DB77">
            <v>0.625</v>
          </cell>
          <cell r="DC77">
            <v>2</v>
          </cell>
        </row>
        <row r="78">
          <cell r="AW78" t="str">
            <v>HD58FE654</v>
          </cell>
          <cell r="AX78" t="str">
            <v>Regal Beloit</v>
          </cell>
          <cell r="BA78" t="str">
            <v>TBD</v>
          </cell>
          <cell r="BG78" t="str">
            <v>E47088</v>
          </cell>
          <cell r="BJ78" t="str">
            <v>LR53924</v>
          </cell>
          <cell r="BM78" t="str">
            <v>Electronic</v>
          </cell>
          <cell r="BP78" t="str">
            <v>F</v>
          </cell>
          <cell r="BS78" t="str">
            <v>208-230/460 230/400</v>
          </cell>
          <cell r="BW78" t="str">
            <v>208-230</v>
          </cell>
          <cell r="BX78">
            <v>460</v>
          </cell>
          <cell r="BY78">
            <v>230</v>
          </cell>
          <cell r="CA78">
            <v>3</v>
          </cell>
          <cell r="CE78">
            <v>60</v>
          </cell>
          <cell r="CI78">
            <v>2.9</v>
          </cell>
          <cell r="CM78">
            <v>2.4</v>
          </cell>
          <cell r="CQ78">
            <v>7.5</v>
          </cell>
          <cell r="CU78" t="str">
            <v>7.5/3.4</v>
          </cell>
          <cell r="CY78" t="str">
            <v>56Y</v>
          </cell>
          <cell r="CZ78" t="str">
            <v>Ball</v>
          </cell>
          <cell r="DA78" t="str">
            <v>1725/1425</v>
          </cell>
          <cell r="DB78">
            <v>0.875</v>
          </cell>
          <cell r="DC78">
            <v>56</v>
          </cell>
          <cell r="DD78">
            <v>28</v>
          </cell>
        </row>
        <row r="79">
          <cell r="AW79" t="str">
            <v>HD58FE577</v>
          </cell>
          <cell r="AX79" t="str">
            <v>Regal Beloit</v>
          </cell>
          <cell r="BA79" t="str">
            <v>TBD</v>
          </cell>
          <cell r="BG79" t="str">
            <v>E47088</v>
          </cell>
          <cell r="BJ79" t="str">
            <v>LR56189</v>
          </cell>
          <cell r="BM79" t="str">
            <v>Electronic</v>
          </cell>
          <cell r="BP79" t="str">
            <v>F</v>
          </cell>
          <cell r="BS79">
            <v>575</v>
          </cell>
          <cell r="BW79">
            <v>575</v>
          </cell>
          <cell r="CA79">
            <v>3</v>
          </cell>
          <cell r="CE79">
            <v>60</v>
          </cell>
          <cell r="CI79">
            <v>3.7</v>
          </cell>
          <cell r="CQ79">
            <v>2.8</v>
          </cell>
          <cell r="CU79">
            <v>2.8</v>
          </cell>
          <cell r="CY79" t="str">
            <v>56Y</v>
          </cell>
          <cell r="CZ79" t="str">
            <v>Ball</v>
          </cell>
          <cell r="DA79">
            <v>1725</v>
          </cell>
          <cell r="DB79">
            <v>0.875</v>
          </cell>
          <cell r="DC79">
            <v>22</v>
          </cell>
        </row>
        <row r="80">
          <cell r="AW80" t="str">
            <v>HD46AR256</v>
          </cell>
          <cell r="AX80" t="str">
            <v>Regal Beloit</v>
          </cell>
          <cell r="BA80" t="str">
            <v>5SME39NXL267</v>
          </cell>
          <cell r="BG80" t="str">
            <v xml:space="preserve"> E100625</v>
          </cell>
          <cell r="BJ80" t="str">
            <v>LR80176</v>
          </cell>
          <cell r="BM80" t="str">
            <v>Electronic</v>
          </cell>
          <cell r="BP80" t="str">
            <v>B</v>
          </cell>
          <cell r="BS80" t="str">
            <v>208-230</v>
          </cell>
          <cell r="BW80" t="str">
            <v>208-230</v>
          </cell>
          <cell r="CA80">
            <v>1</v>
          </cell>
          <cell r="CE80">
            <v>60</v>
          </cell>
          <cell r="CI80">
            <v>0.75</v>
          </cell>
          <cell r="CQ80">
            <v>5.8</v>
          </cell>
          <cell r="CU80">
            <v>6</v>
          </cell>
          <cell r="CY80">
            <v>48</v>
          </cell>
          <cell r="CZ80" t="str">
            <v>Ball</v>
          </cell>
          <cell r="DA80" t="str">
            <v>600-1200</v>
          </cell>
          <cell r="DB80">
            <v>0.5</v>
          </cell>
          <cell r="DC80">
            <v>6</v>
          </cell>
        </row>
        <row r="81">
          <cell r="AW81" t="str">
            <v>HD46AR464</v>
          </cell>
          <cell r="AX81" t="str">
            <v>Regal Beloit</v>
          </cell>
          <cell r="BA81" t="str">
            <v>5SME39NXL5029</v>
          </cell>
          <cell r="BG81" t="str">
            <v xml:space="preserve"> E100625</v>
          </cell>
          <cell r="BJ81" t="str">
            <v>LR80176</v>
          </cell>
          <cell r="BM81" t="str">
            <v>Electronic</v>
          </cell>
          <cell r="BP81" t="str">
            <v>B</v>
          </cell>
          <cell r="BS81">
            <v>460</v>
          </cell>
          <cell r="BW81">
            <v>460</v>
          </cell>
          <cell r="BX81">
            <v>575</v>
          </cell>
          <cell r="CA81">
            <v>1</v>
          </cell>
          <cell r="CE81">
            <v>60</v>
          </cell>
          <cell r="CI81">
            <v>0.75</v>
          </cell>
          <cell r="CQ81">
            <v>3.2</v>
          </cell>
          <cell r="CU81">
            <v>3.2</v>
          </cell>
          <cell r="CY81">
            <v>48</v>
          </cell>
          <cell r="CZ81" t="str">
            <v>Ball</v>
          </cell>
          <cell r="DA81" t="str">
            <v>600-1200</v>
          </cell>
          <cell r="DB81">
            <v>0.5</v>
          </cell>
          <cell r="DC81">
            <v>3.2</v>
          </cell>
          <cell r="DL81" t="str">
            <v>HT01BC716</v>
          </cell>
        </row>
        <row r="82">
          <cell r="AW82" t="str">
            <v>HD52AR250</v>
          </cell>
          <cell r="AX82" t="str">
            <v>Regal Beloit</v>
          </cell>
          <cell r="BA82" t="str">
            <v>5SME39SXL268</v>
          </cell>
          <cell r="BG82" t="str">
            <v xml:space="preserve"> E100625</v>
          </cell>
          <cell r="BJ82" t="str">
            <v>LR80176</v>
          </cell>
          <cell r="BM82" t="str">
            <v>Electronic</v>
          </cell>
          <cell r="BP82" t="str">
            <v>B</v>
          </cell>
          <cell r="BS82" t="str">
            <v>208-230</v>
          </cell>
          <cell r="BW82" t="str">
            <v>208-230</v>
          </cell>
          <cell r="CA82">
            <v>1</v>
          </cell>
          <cell r="CE82">
            <v>60</v>
          </cell>
          <cell r="CI82">
            <v>1</v>
          </cell>
          <cell r="CQ82">
            <v>7.4</v>
          </cell>
          <cell r="CU82">
            <v>7.4</v>
          </cell>
          <cell r="CY82">
            <v>48</v>
          </cell>
          <cell r="CZ82" t="str">
            <v>Ball</v>
          </cell>
          <cell r="DA82" t="str">
            <v>600-1200</v>
          </cell>
          <cell r="DB82">
            <v>0.5</v>
          </cell>
          <cell r="DC82">
            <v>7.4</v>
          </cell>
        </row>
        <row r="83">
          <cell r="AW83" t="str">
            <v>HD52AR472</v>
          </cell>
          <cell r="AX83" t="str">
            <v>Regal Beloit</v>
          </cell>
          <cell r="BA83" t="str">
            <v>5SME39SXL5030</v>
          </cell>
          <cell r="BG83" t="str">
            <v xml:space="preserve"> E100625</v>
          </cell>
          <cell r="BJ83" t="str">
            <v>LR80176</v>
          </cell>
          <cell r="BM83" t="str">
            <v>Electronic</v>
          </cell>
          <cell r="BP83" t="str">
            <v>B</v>
          </cell>
          <cell r="BS83">
            <v>460</v>
          </cell>
          <cell r="BW83">
            <v>460</v>
          </cell>
          <cell r="BX83">
            <v>575</v>
          </cell>
          <cell r="CA83">
            <v>1</v>
          </cell>
          <cell r="CE83">
            <v>60</v>
          </cell>
          <cell r="CI83">
            <v>1</v>
          </cell>
          <cell r="CQ83">
            <v>4</v>
          </cell>
          <cell r="CU83">
            <v>4</v>
          </cell>
          <cell r="CY83">
            <v>48</v>
          </cell>
          <cell r="CZ83" t="str">
            <v>Ball</v>
          </cell>
          <cell r="DA83" t="str">
            <v>600-1200</v>
          </cell>
          <cell r="DB83">
            <v>0.5</v>
          </cell>
          <cell r="DC83">
            <v>4</v>
          </cell>
          <cell r="DL83" t="str">
            <v>HT01BC716</v>
          </cell>
        </row>
        <row r="84">
          <cell r="AW84" t="str">
            <v>HD52AR251</v>
          </cell>
          <cell r="AX84" t="str">
            <v>Regal Beloit</v>
          </cell>
          <cell r="BA84" t="str">
            <v>5SME39SXL269</v>
          </cell>
          <cell r="BG84" t="str">
            <v xml:space="preserve"> E100625</v>
          </cell>
          <cell r="BJ84" t="str">
            <v>LR80176</v>
          </cell>
          <cell r="BM84" t="str">
            <v>Electronic</v>
          </cell>
          <cell r="BP84" t="str">
            <v>B</v>
          </cell>
          <cell r="BS84" t="str">
            <v>208-230</v>
          </cell>
          <cell r="BW84" t="str">
            <v>208-230</v>
          </cell>
          <cell r="CA84">
            <v>1</v>
          </cell>
          <cell r="CE84">
            <v>60</v>
          </cell>
          <cell r="CI84">
            <v>1</v>
          </cell>
          <cell r="CQ84">
            <v>7.4</v>
          </cell>
          <cell r="CU84">
            <v>7.4</v>
          </cell>
          <cell r="CY84">
            <v>48</v>
          </cell>
          <cell r="CZ84" t="str">
            <v>Ball</v>
          </cell>
          <cell r="DA84" t="str">
            <v>600-1200</v>
          </cell>
          <cell r="DB84">
            <v>0.5</v>
          </cell>
          <cell r="DC84">
            <v>7.4</v>
          </cell>
        </row>
        <row r="85">
          <cell r="AW85" t="str">
            <v>HD52AR473</v>
          </cell>
          <cell r="AX85" t="str">
            <v>Regal Beloit</v>
          </cell>
          <cell r="BA85" t="str">
            <v>5SME39SXL5031</v>
          </cell>
          <cell r="BG85" t="str">
            <v xml:space="preserve"> E100625</v>
          </cell>
          <cell r="BJ85" t="str">
            <v>LR80176</v>
          </cell>
          <cell r="BM85" t="str">
            <v>Electronic</v>
          </cell>
          <cell r="BP85" t="str">
            <v>B</v>
          </cell>
          <cell r="BS85">
            <v>460</v>
          </cell>
          <cell r="BW85">
            <v>460</v>
          </cell>
          <cell r="BX85">
            <v>575</v>
          </cell>
          <cell r="CA85">
            <v>1</v>
          </cell>
          <cell r="CE85">
            <v>60</v>
          </cell>
          <cell r="CI85">
            <v>1</v>
          </cell>
          <cell r="CQ85">
            <v>4</v>
          </cell>
          <cell r="CU85">
            <v>4</v>
          </cell>
          <cell r="CY85">
            <v>48</v>
          </cell>
          <cell r="CZ85" t="str">
            <v>Ball</v>
          </cell>
          <cell r="DA85" t="str">
            <v>600-1200</v>
          </cell>
          <cell r="DB85">
            <v>0.5</v>
          </cell>
          <cell r="DC85">
            <v>4</v>
          </cell>
          <cell r="DL85" t="str">
            <v>HT01BC716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91"/>
  <sheetViews>
    <sheetView windowProtection="1" zoomScale="90" zoomScaleNormal="90" workbookViewId="0">
      <pane xSplit="5" ySplit="2" topLeftCell="F3" activePane="bottomRight" state="frozenSplit"/>
      <selection pane="topRight" activeCell="E1" sqref="E1"/>
      <selection pane="bottomLeft" activeCell="A3" sqref="A3"/>
      <selection pane="bottomRight" activeCell="R37" sqref="R37"/>
    </sheetView>
  </sheetViews>
  <sheetFormatPr defaultRowHeight="14.4" outlineLevelRow="1" outlineLevelCol="1"/>
  <cols>
    <col min="1" max="1" width="5.6640625" bestFit="1" customWidth="1"/>
    <col min="2" max="2" width="7.33203125" style="116" bestFit="1" customWidth="1"/>
    <col min="3" max="3" width="6" style="116" bestFit="1" customWidth="1"/>
    <col min="4" max="4" width="14.5546875" bestFit="1" customWidth="1"/>
    <col min="5" max="5" width="12.44140625" bestFit="1" customWidth="1"/>
    <col min="6" max="6" width="15.44140625" customWidth="1" outlineLevel="1"/>
    <col min="7" max="7" width="9.109375" customWidth="1" outlineLevel="1"/>
    <col min="8" max="8" width="9.33203125" customWidth="1" outlineLevel="1"/>
    <col min="9" max="9" width="25.6640625" customWidth="1" outlineLevel="1"/>
    <col min="10" max="10" width="3.77734375" customWidth="1"/>
    <col min="11" max="13" width="8.88671875" customWidth="1" outlineLevel="1"/>
    <col min="14" max="14" width="10.21875" customWidth="1" outlineLevel="1"/>
    <col min="15" max="15" width="3.77734375" customWidth="1"/>
    <col min="16" max="17" width="8.88671875" customWidth="1" outlineLevel="1"/>
    <col min="18" max="18" width="10.21875" customWidth="1" outlineLevel="1"/>
    <col min="19" max="19" width="3.77734375" customWidth="1"/>
    <col min="20" max="31" width="8.88671875" customWidth="1" outlineLevel="1"/>
    <col min="32" max="32" width="3.77734375" customWidth="1"/>
    <col min="33" max="34" width="12.77734375" customWidth="1" outlineLevel="1"/>
    <col min="35" max="35" width="3.77734375" customWidth="1"/>
    <col min="36" max="37" width="12.77734375" customWidth="1" outlineLevel="1"/>
    <col min="38" max="38" width="3.77734375" customWidth="1"/>
    <col min="39" max="41" width="12.77734375" customWidth="1" outlineLevel="1"/>
    <col min="42" max="42" width="3.77734375" customWidth="1"/>
    <col min="43" max="46" width="12.77734375" customWidth="1" outlineLevel="1"/>
    <col min="47" max="47" width="3.77734375" customWidth="1"/>
    <col min="48" max="49" width="12.77734375" customWidth="1" outlineLevel="1"/>
    <col min="50" max="50" width="3.77734375" customWidth="1"/>
  </cols>
  <sheetData>
    <row r="1" spans="1:50" ht="45" customHeight="1" thickBot="1">
      <c r="A1" s="214" t="s">
        <v>168</v>
      </c>
      <c r="B1" s="215"/>
      <c r="C1" s="1"/>
      <c r="D1" s="2"/>
      <c r="E1" s="1"/>
      <c r="F1" s="1"/>
      <c r="G1" s="1"/>
      <c r="H1" s="1"/>
      <c r="I1" s="3"/>
      <c r="J1" s="216" t="s">
        <v>0</v>
      </c>
      <c r="K1" s="1" t="s">
        <v>1</v>
      </c>
      <c r="L1" s="1" t="s">
        <v>2</v>
      </c>
      <c r="M1" s="1" t="s">
        <v>3</v>
      </c>
      <c r="N1" s="1"/>
      <c r="O1" s="218" t="s">
        <v>4</v>
      </c>
      <c r="P1" s="1"/>
      <c r="Q1" s="1"/>
      <c r="R1" s="1"/>
      <c r="S1" s="220" t="s">
        <v>5</v>
      </c>
      <c r="T1" s="211" t="s">
        <v>6</v>
      </c>
      <c r="U1" s="212"/>
      <c r="V1" s="212"/>
      <c r="W1" s="213"/>
      <c r="X1" s="211" t="s">
        <v>7</v>
      </c>
      <c r="Y1" s="212"/>
      <c r="Z1" s="212"/>
      <c r="AA1" s="213"/>
      <c r="AB1" s="211" t="s">
        <v>8</v>
      </c>
      <c r="AC1" s="212"/>
      <c r="AD1" s="212"/>
      <c r="AE1" s="213"/>
      <c r="AF1" s="209" t="s">
        <v>9</v>
      </c>
      <c r="AG1" s="1" t="s">
        <v>10</v>
      </c>
      <c r="AH1" s="1" t="s">
        <v>10</v>
      </c>
      <c r="AI1" s="209" t="s">
        <v>11</v>
      </c>
      <c r="AJ1" s="1" t="s">
        <v>10</v>
      </c>
      <c r="AK1" s="1" t="s">
        <v>10</v>
      </c>
      <c r="AL1" s="209" t="s">
        <v>12</v>
      </c>
      <c r="AM1" s="1" t="s">
        <v>10</v>
      </c>
      <c r="AN1" s="1" t="s">
        <v>10</v>
      </c>
      <c r="AO1" s="1" t="s">
        <v>10</v>
      </c>
      <c r="AP1" s="209" t="s">
        <v>13</v>
      </c>
      <c r="AQ1" s="1" t="s">
        <v>10</v>
      </c>
      <c r="AR1" s="1" t="s">
        <v>10</v>
      </c>
      <c r="AS1" s="1" t="s">
        <v>10</v>
      </c>
      <c r="AT1" s="1" t="s">
        <v>10</v>
      </c>
      <c r="AU1" s="209" t="s">
        <v>14</v>
      </c>
      <c r="AV1" s="1" t="s">
        <v>10</v>
      </c>
      <c r="AW1" s="1" t="s">
        <v>10</v>
      </c>
      <c r="AX1" s="209" t="s">
        <v>15</v>
      </c>
    </row>
    <row r="2" spans="1:50" ht="45" customHeight="1" thickBot="1">
      <c r="A2" s="2" t="s">
        <v>16</v>
      </c>
      <c r="B2" s="2" t="s">
        <v>17</v>
      </c>
      <c r="C2" s="1" t="s">
        <v>18</v>
      </c>
      <c r="D2" s="2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3" t="s">
        <v>24</v>
      </c>
      <c r="J2" s="217"/>
      <c r="K2" s="1" t="s">
        <v>25</v>
      </c>
      <c r="L2" s="1" t="s">
        <v>26</v>
      </c>
      <c r="M2" s="1" t="s">
        <v>27</v>
      </c>
      <c r="N2" s="1" t="s">
        <v>28</v>
      </c>
      <c r="O2" s="219"/>
      <c r="P2" s="1" t="s">
        <v>266</v>
      </c>
      <c r="Q2" s="1" t="s">
        <v>267</v>
      </c>
      <c r="R2" s="1"/>
      <c r="S2" s="221"/>
      <c r="T2" s="1" t="s">
        <v>29</v>
      </c>
      <c r="U2" s="1" t="s">
        <v>30</v>
      </c>
      <c r="V2" s="1" t="s">
        <v>31</v>
      </c>
      <c r="W2" s="3" t="s">
        <v>32</v>
      </c>
      <c r="X2" s="1" t="s">
        <v>29</v>
      </c>
      <c r="Y2" s="1" t="s">
        <v>30</v>
      </c>
      <c r="Z2" s="1" t="s">
        <v>31</v>
      </c>
      <c r="AA2" s="3" t="s">
        <v>32</v>
      </c>
      <c r="AB2" s="1" t="s">
        <v>29</v>
      </c>
      <c r="AC2" s="1" t="s">
        <v>30</v>
      </c>
      <c r="AD2" s="1" t="s">
        <v>31</v>
      </c>
      <c r="AE2" s="3" t="s">
        <v>32</v>
      </c>
      <c r="AF2" s="210"/>
      <c r="AG2" s="1" t="s">
        <v>33</v>
      </c>
      <c r="AH2" s="1" t="s">
        <v>34</v>
      </c>
      <c r="AI2" s="210"/>
      <c r="AJ2" s="1" t="s">
        <v>35</v>
      </c>
      <c r="AK2" s="1" t="s">
        <v>36</v>
      </c>
      <c r="AL2" s="210"/>
      <c r="AM2" s="1" t="s">
        <v>37</v>
      </c>
      <c r="AN2" s="1" t="s">
        <v>38</v>
      </c>
      <c r="AO2" s="1" t="s">
        <v>39</v>
      </c>
      <c r="AP2" s="210"/>
      <c r="AQ2" s="1" t="s">
        <v>40</v>
      </c>
      <c r="AR2" s="1" t="s">
        <v>41</v>
      </c>
      <c r="AS2" s="1" t="s">
        <v>42</v>
      </c>
      <c r="AT2" s="1" t="s">
        <v>43</v>
      </c>
      <c r="AU2" s="210"/>
      <c r="AV2" s="1" t="s">
        <v>44</v>
      </c>
      <c r="AW2" s="1" t="s">
        <v>45</v>
      </c>
      <c r="AX2" s="210"/>
    </row>
    <row r="3" spans="1:50" outlineLevel="1">
      <c r="B3" s="4" t="s">
        <v>46</v>
      </c>
      <c r="C3" s="5" t="s">
        <v>47</v>
      </c>
      <c r="D3" s="4" t="s">
        <v>48</v>
      </c>
      <c r="E3" s="5" t="s">
        <v>49</v>
      </c>
      <c r="F3" s="5">
        <v>9000</v>
      </c>
      <c r="G3" s="5" t="s">
        <v>50</v>
      </c>
      <c r="H3" s="5" t="s">
        <v>51</v>
      </c>
      <c r="I3" s="6" t="s">
        <v>52</v>
      </c>
      <c r="J3" s="7"/>
      <c r="K3" s="8">
        <v>28.25</v>
      </c>
      <c r="L3" s="9">
        <v>9.6875</v>
      </c>
      <c r="M3" s="8">
        <v>19.5</v>
      </c>
      <c r="N3" s="10">
        <v>66.099999999999994</v>
      </c>
      <c r="P3" s="8"/>
      <c r="Q3" s="8"/>
      <c r="R3" s="11"/>
    </row>
    <row r="4" spans="1:50" outlineLevel="1">
      <c r="B4" s="12" t="s">
        <v>46</v>
      </c>
      <c r="C4" s="13" t="s">
        <v>47</v>
      </c>
      <c r="D4" s="12" t="s">
        <v>53</v>
      </c>
      <c r="E4" s="13" t="s">
        <v>49</v>
      </c>
      <c r="F4" s="13">
        <v>12000</v>
      </c>
      <c r="G4" s="13" t="s">
        <v>50</v>
      </c>
      <c r="H4" s="13" t="s">
        <v>51</v>
      </c>
      <c r="I4" s="14" t="s">
        <v>52</v>
      </c>
      <c r="J4" s="7"/>
      <c r="K4" s="15">
        <v>28.25</v>
      </c>
      <c r="L4" s="16">
        <v>9.6875</v>
      </c>
      <c r="M4" s="15">
        <v>19.5</v>
      </c>
      <c r="N4" s="17">
        <v>66.099999999999994</v>
      </c>
      <c r="P4" s="15"/>
      <c r="Q4" s="15"/>
      <c r="R4" s="18"/>
    </row>
    <row r="5" spans="1:50" outlineLevel="1">
      <c r="B5" s="12" t="s">
        <v>46</v>
      </c>
      <c r="C5" s="13" t="s">
        <v>47</v>
      </c>
      <c r="D5" s="12" t="s">
        <v>54</v>
      </c>
      <c r="E5" s="13" t="s">
        <v>55</v>
      </c>
      <c r="F5" s="13">
        <v>9000</v>
      </c>
      <c r="G5" s="13" t="s">
        <v>56</v>
      </c>
      <c r="H5" s="13" t="s">
        <v>51</v>
      </c>
      <c r="I5" s="14" t="s">
        <v>52</v>
      </c>
      <c r="J5" s="7"/>
      <c r="K5" s="15">
        <v>28.25</v>
      </c>
      <c r="L5" s="16">
        <v>9.6875</v>
      </c>
      <c r="M5" s="15">
        <v>19.5</v>
      </c>
      <c r="N5" s="17">
        <v>61.7</v>
      </c>
      <c r="P5" s="15"/>
      <c r="Q5" s="15"/>
      <c r="R5" s="18"/>
    </row>
    <row r="6" spans="1:50" ht="15" outlineLevel="1" thickBot="1">
      <c r="B6" s="19" t="s">
        <v>46</v>
      </c>
      <c r="C6" s="20" t="s">
        <v>47</v>
      </c>
      <c r="D6" s="21" t="s">
        <v>57</v>
      </c>
      <c r="E6" s="20" t="s">
        <v>55</v>
      </c>
      <c r="F6" s="20">
        <v>12000</v>
      </c>
      <c r="G6" s="20" t="s">
        <v>56</v>
      </c>
      <c r="H6" s="20" t="s">
        <v>51</v>
      </c>
      <c r="I6" s="22" t="s">
        <v>52</v>
      </c>
      <c r="J6" s="7"/>
      <c r="K6" s="23">
        <v>28.25</v>
      </c>
      <c r="L6" s="24">
        <v>9.6875</v>
      </c>
      <c r="M6" s="23">
        <v>19.5</v>
      </c>
      <c r="N6" s="25">
        <v>61.7</v>
      </c>
      <c r="P6" s="23"/>
      <c r="Q6" s="23"/>
      <c r="R6" s="26"/>
    </row>
    <row r="7" spans="1:50" outlineLevel="1">
      <c r="B7" s="4" t="s">
        <v>46</v>
      </c>
      <c r="C7" s="5" t="s">
        <v>58</v>
      </c>
      <c r="D7" s="4" t="s">
        <v>59</v>
      </c>
      <c r="E7" s="5" t="s">
        <v>60</v>
      </c>
      <c r="F7" s="5">
        <v>9000</v>
      </c>
      <c r="G7" s="5" t="s">
        <v>56</v>
      </c>
      <c r="H7" s="5" t="s">
        <v>51</v>
      </c>
      <c r="I7" s="6" t="s">
        <v>52</v>
      </c>
      <c r="J7" s="7"/>
      <c r="K7" s="27">
        <v>30.3125</v>
      </c>
      <c r="L7" s="16">
        <v>11.3125</v>
      </c>
      <c r="M7" s="8">
        <v>21.5</v>
      </c>
      <c r="N7" s="10">
        <v>81.599999999999994</v>
      </c>
      <c r="P7" s="27"/>
      <c r="Q7" s="8"/>
      <c r="R7" s="11"/>
    </row>
    <row r="8" spans="1:50" outlineLevel="1">
      <c r="B8" s="12" t="s">
        <v>46</v>
      </c>
      <c r="C8" s="13" t="s">
        <v>58</v>
      </c>
      <c r="D8" s="12" t="s">
        <v>61</v>
      </c>
      <c r="E8" s="13" t="s">
        <v>60</v>
      </c>
      <c r="F8" s="13">
        <v>12000</v>
      </c>
      <c r="G8" s="13" t="s">
        <v>56</v>
      </c>
      <c r="H8" s="13" t="s">
        <v>51</v>
      </c>
      <c r="I8" s="14" t="s">
        <v>52</v>
      </c>
      <c r="J8" s="7"/>
      <c r="K8" s="28">
        <v>30.3125</v>
      </c>
      <c r="L8" s="16">
        <v>11.3125</v>
      </c>
      <c r="M8" s="15">
        <v>21.5</v>
      </c>
      <c r="N8" s="17">
        <v>81.599999999999994</v>
      </c>
      <c r="P8" s="28"/>
      <c r="Q8" s="15"/>
      <c r="R8" s="18"/>
    </row>
    <row r="9" spans="1:50" outlineLevel="1">
      <c r="B9" s="12" t="s">
        <v>46</v>
      </c>
      <c r="C9" s="13" t="s">
        <v>58</v>
      </c>
      <c r="D9" s="12" t="s">
        <v>62</v>
      </c>
      <c r="E9" s="13" t="s">
        <v>63</v>
      </c>
      <c r="F9" s="13">
        <v>9000</v>
      </c>
      <c r="G9" s="13" t="s">
        <v>56</v>
      </c>
      <c r="H9" s="13" t="s">
        <v>51</v>
      </c>
      <c r="I9" s="14" t="s">
        <v>52</v>
      </c>
      <c r="J9" s="7"/>
      <c r="K9" s="28">
        <v>30.3125</v>
      </c>
      <c r="L9" s="16">
        <v>11.3125</v>
      </c>
      <c r="M9" s="15">
        <v>21.5</v>
      </c>
      <c r="N9" s="17">
        <v>75</v>
      </c>
      <c r="P9" s="28"/>
      <c r="Q9" s="15"/>
      <c r="R9" s="18"/>
    </row>
    <row r="10" spans="1:50" outlineLevel="1">
      <c r="B10" s="12" t="s">
        <v>46</v>
      </c>
      <c r="C10" s="13" t="s">
        <v>58</v>
      </c>
      <c r="D10" s="12" t="s">
        <v>64</v>
      </c>
      <c r="E10" s="13" t="s">
        <v>63</v>
      </c>
      <c r="F10" s="13">
        <v>12000</v>
      </c>
      <c r="G10" s="13" t="s">
        <v>56</v>
      </c>
      <c r="H10" s="13" t="s">
        <v>51</v>
      </c>
      <c r="I10" s="14" t="s">
        <v>52</v>
      </c>
      <c r="J10" s="7"/>
      <c r="K10" s="28">
        <v>30.3125</v>
      </c>
      <c r="L10" s="16">
        <v>11.3125</v>
      </c>
      <c r="M10" s="15">
        <v>21.5</v>
      </c>
      <c r="N10" s="17">
        <v>75</v>
      </c>
      <c r="P10" s="28"/>
      <c r="Q10" s="15"/>
      <c r="R10" s="18"/>
    </row>
    <row r="11" spans="1:50" outlineLevel="1">
      <c r="B11" s="12" t="s">
        <v>46</v>
      </c>
      <c r="C11" s="13" t="s">
        <v>58</v>
      </c>
      <c r="D11" s="12" t="s">
        <v>65</v>
      </c>
      <c r="E11" s="13" t="s">
        <v>63</v>
      </c>
      <c r="F11" s="13">
        <v>9000</v>
      </c>
      <c r="G11" s="13" t="s">
        <v>56</v>
      </c>
      <c r="H11" s="13" t="s">
        <v>51</v>
      </c>
      <c r="I11" s="14" t="s">
        <v>52</v>
      </c>
      <c r="J11" s="7"/>
      <c r="K11" s="28">
        <v>30.3125</v>
      </c>
      <c r="L11" s="16">
        <v>11.3125</v>
      </c>
      <c r="M11" s="15">
        <v>21.5</v>
      </c>
      <c r="N11" s="17">
        <v>76.900000000000006</v>
      </c>
      <c r="P11" s="28"/>
      <c r="Q11" s="15"/>
      <c r="R11" s="18"/>
    </row>
    <row r="12" spans="1:50" outlineLevel="1">
      <c r="B12" s="12" t="s">
        <v>46</v>
      </c>
      <c r="C12" s="13" t="s">
        <v>58</v>
      </c>
      <c r="D12" s="12" t="s">
        <v>66</v>
      </c>
      <c r="E12" s="13" t="s">
        <v>63</v>
      </c>
      <c r="F12" s="13">
        <v>12000</v>
      </c>
      <c r="G12" s="13" t="s">
        <v>56</v>
      </c>
      <c r="H12" s="13" t="s">
        <v>51</v>
      </c>
      <c r="I12" s="14" t="s">
        <v>52</v>
      </c>
      <c r="J12" s="7"/>
      <c r="K12" s="28">
        <v>30.3125</v>
      </c>
      <c r="L12" s="16">
        <v>11.3125</v>
      </c>
      <c r="M12" s="15">
        <v>21.5</v>
      </c>
      <c r="N12" s="17">
        <v>76.900000000000006</v>
      </c>
      <c r="P12" s="28"/>
      <c r="Q12" s="15"/>
      <c r="R12" s="18"/>
    </row>
    <row r="13" spans="1:50" outlineLevel="1">
      <c r="B13" s="12" t="s">
        <v>46</v>
      </c>
      <c r="C13" s="13" t="s">
        <v>58</v>
      </c>
      <c r="D13" s="29" t="s">
        <v>67</v>
      </c>
      <c r="E13" s="30" t="s">
        <v>63</v>
      </c>
      <c r="F13" s="13">
        <v>9000</v>
      </c>
      <c r="G13" s="13" t="s">
        <v>56</v>
      </c>
      <c r="H13" s="13" t="s">
        <v>51</v>
      </c>
      <c r="I13" s="14" t="s">
        <v>52</v>
      </c>
      <c r="J13" s="7"/>
      <c r="K13" s="31">
        <v>30.3125</v>
      </c>
      <c r="L13" s="32">
        <v>11.3125</v>
      </c>
      <c r="M13" s="33">
        <v>21.5</v>
      </c>
      <c r="N13" s="34">
        <v>76.900000000000006</v>
      </c>
      <c r="P13" s="28">
        <f>12+31/32</f>
        <v>12.96875</v>
      </c>
      <c r="Q13" s="28">
        <f>22+ 3/16</f>
        <v>22.1875</v>
      </c>
      <c r="R13" s="18"/>
    </row>
    <row r="14" spans="1:50" outlineLevel="1">
      <c r="B14" s="12" t="s">
        <v>46</v>
      </c>
      <c r="C14" s="13" t="s">
        <v>58</v>
      </c>
      <c r="D14" s="29" t="s">
        <v>68</v>
      </c>
      <c r="E14" s="30" t="s">
        <v>63</v>
      </c>
      <c r="F14" s="13">
        <v>12000</v>
      </c>
      <c r="G14" s="13" t="s">
        <v>56</v>
      </c>
      <c r="H14" s="13" t="s">
        <v>51</v>
      </c>
      <c r="I14" s="14" t="s">
        <v>52</v>
      </c>
      <c r="J14" s="7"/>
      <c r="K14" s="31">
        <v>30.3125</v>
      </c>
      <c r="L14" s="32">
        <v>11.3125</v>
      </c>
      <c r="M14" s="33">
        <v>21.5</v>
      </c>
      <c r="N14" s="34">
        <v>76.900000000000006</v>
      </c>
      <c r="P14" s="28"/>
      <c r="Q14" s="15"/>
      <c r="R14" s="18"/>
    </row>
    <row r="15" spans="1:50" ht="15" thickBot="1">
      <c r="A15" s="35" t="s">
        <v>69</v>
      </c>
      <c r="B15" s="19" t="s">
        <v>46</v>
      </c>
      <c r="C15" s="20" t="s">
        <v>58</v>
      </c>
      <c r="D15" s="21" t="s">
        <v>70</v>
      </c>
      <c r="E15" s="20" t="s">
        <v>63</v>
      </c>
      <c r="F15" s="20">
        <v>18000</v>
      </c>
      <c r="G15" s="20" t="s">
        <v>56</v>
      </c>
      <c r="H15" s="20" t="s">
        <v>51</v>
      </c>
      <c r="I15" s="22" t="s">
        <v>52</v>
      </c>
      <c r="J15" s="7"/>
      <c r="K15" s="36">
        <v>30.3125</v>
      </c>
      <c r="L15" s="37">
        <v>11.3125</v>
      </c>
      <c r="M15" s="38">
        <v>21.5</v>
      </c>
      <c r="N15" s="39">
        <v>75.400000000000006</v>
      </c>
      <c r="P15" s="40"/>
      <c r="Q15" s="23"/>
      <c r="R15" s="26"/>
    </row>
    <row r="16" spans="1:50" outlineLevel="1">
      <c r="B16" s="4" t="s">
        <v>46</v>
      </c>
      <c r="C16" s="5" t="s">
        <v>71</v>
      </c>
      <c r="D16" s="4" t="s">
        <v>72</v>
      </c>
      <c r="E16" s="5" t="s">
        <v>73</v>
      </c>
      <c r="F16" s="5">
        <v>24000</v>
      </c>
      <c r="G16" s="5" t="s">
        <v>56</v>
      </c>
      <c r="H16" s="5" t="s">
        <v>51</v>
      </c>
      <c r="I16" s="6" t="s">
        <v>52</v>
      </c>
      <c r="J16" s="41"/>
      <c r="K16" s="42">
        <v>34.25</v>
      </c>
      <c r="L16" s="43">
        <v>12.625</v>
      </c>
      <c r="M16" s="8">
        <v>31.5</v>
      </c>
      <c r="N16" s="44">
        <v>124.56</v>
      </c>
      <c r="P16" s="8"/>
      <c r="Q16" s="8"/>
      <c r="R16" s="11"/>
    </row>
    <row r="17" spans="2:18" outlineLevel="1">
      <c r="B17" s="12" t="s">
        <v>46</v>
      </c>
      <c r="C17" s="13" t="s">
        <v>71</v>
      </c>
      <c r="D17" s="12" t="s">
        <v>74</v>
      </c>
      <c r="E17" s="13" t="s">
        <v>73</v>
      </c>
      <c r="F17" s="13">
        <v>30000</v>
      </c>
      <c r="G17" s="13" t="s">
        <v>56</v>
      </c>
      <c r="H17" s="13" t="s">
        <v>51</v>
      </c>
      <c r="I17" s="14" t="s">
        <v>52</v>
      </c>
      <c r="J17" s="41"/>
      <c r="K17" s="45">
        <v>34.25</v>
      </c>
      <c r="L17" s="46">
        <v>12.625</v>
      </c>
      <c r="M17" s="15">
        <v>31.5</v>
      </c>
      <c r="N17" s="47">
        <v>124.56</v>
      </c>
      <c r="P17" s="15"/>
      <c r="Q17" s="15"/>
      <c r="R17" s="18"/>
    </row>
    <row r="18" spans="2:18" outlineLevel="1">
      <c r="B18" s="12" t="s">
        <v>46</v>
      </c>
      <c r="C18" s="13" t="s">
        <v>71</v>
      </c>
      <c r="D18" s="12" t="s">
        <v>75</v>
      </c>
      <c r="E18" s="13" t="s">
        <v>73</v>
      </c>
      <c r="F18" s="13">
        <v>36000</v>
      </c>
      <c r="G18" s="13" t="s">
        <v>56</v>
      </c>
      <c r="H18" s="13" t="s">
        <v>51</v>
      </c>
      <c r="I18" s="14" t="s">
        <v>52</v>
      </c>
      <c r="J18" s="41"/>
      <c r="K18" s="45">
        <v>34.25</v>
      </c>
      <c r="L18" s="46">
        <v>12.625</v>
      </c>
      <c r="M18" s="15">
        <v>31.5</v>
      </c>
      <c r="N18" s="47">
        <v>124.56</v>
      </c>
      <c r="P18" s="15"/>
      <c r="Q18" s="15"/>
      <c r="R18" s="18"/>
    </row>
    <row r="19" spans="2:18" outlineLevel="1">
      <c r="B19" s="48" t="s">
        <v>46</v>
      </c>
      <c r="C19" s="49" t="s">
        <v>71</v>
      </c>
      <c r="D19" s="50" t="s">
        <v>76</v>
      </c>
      <c r="E19" s="51" t="s">
        <v>77</v>
      </c>
      <c r="F19" s="52">
        <v>18000</v>
      </c>
      <c r="G19" s="52" t="s">
        <v>56</v>
      </c>
      <c r="H19" s="49" t="s">
        <v>51</v>
      </c>
      <c r="I19" s="14" t="s">
        <v>52</v>
      </c>
      <c r="J19" s="41"/>
      <c r="K19" s="53">
        <v>34.25</v>
      </c>
      <c r="L19" s="54">
        <v>12.625</v>
      </c>
      <c r="M19" s="33">
        <v>31.5</v>
      </c>
      <c r="N19" s="55">
        <v>132.30000000000001</v>
      </c>
      <c r="P19" s="15"/>
      <c r="Q19" s="15"/>
      <c r="R19" s="56"/>
    </row>
    <row r="20" spans="2:18" outlineLevel="1">
      <c r="B20" s="57" t="s">
        <v>46</v>
      </c>
      <c r="C20" s="58" t="s">
        <v>71</v>
      </c>
      <c r="D20" s="57" t="s">
        <v>78</v>
      </c>
      <c r="E20" s="58" t="s">
        <v>77</v>
      </c>
      <c r="F20" s="58">
        <v>18000</v>
      </c>
      <c r="G20" s="13" t="s">
        <v>56</v>
      </c>
      <c r="H20" s="58" t="s">
        <v>51</v>
      </c>
      <c r="I20" s="14" t="s">
        <v>52</v>
      </c>
      <c r="J20" s="41"/>
      <c r="K20" s="45">
        <v>34.25</v>
      </c>
      <c r="L20" s="46">
        <v>12.625</v>
      </c>
      <c r="M20" s="15">
        <v>31.5</v>
      </c>
      <c r="N20" s="59">
        <v>120.2</v>
      </c>
      <c r="P20" s="15"/>
      <c r="Q20" s="15"/>
      <c r="R20" s="56"/>
    </row>
    <row r="21" spans="2:18" outlineLevel="1">
      <c r="B21" s="48" t="s">
        <v>46</v>
      </c>
      <c r="C21" s="49" t="s">
        <v>71</v>
      </c>
      <c r="D21" s="48" t="s">
        <v>79</v>
      </c>
      <c r="E21" s="49" t="s">
        <v>77</v>
      </c>
      <c r="F21" s="52">
        <v>24000</v>
      </c>
      <c r="G21" s="52" t="s">
        <v>56</v>
      </c>
      <c r="H21" s="49" t="s">
        <v>51</v>
      </c>
      <c r="I21" s="14" t="s">
        <v>52</v>
      </c>
      <c r="J21" s="41"/>
      <c r="K21" s="45">
        <v>34.25</v>
      </c>
      <c r="L21" s="46">
        <v>12.625</v>
      </c>
      <c r="M21" s="15">
        <v>31.5</v>
      </c>
      <c r="N21" s="59">
        <v>132.30000000000001</v>
      </c>
      <c r="P21" s="15"/>
      <c r="Q21" s="15"/>
      <c r="R21" s="56"/>
    </row>
    <row r="22" spans="2:18" outlineLevel="1">
      <c r="B22" s="48" t="s">
        <v>46</v>
      </c>
      <c r="C22" s="49" t="s">
        <v>71</v>
      </c>
      <c r="D22" s="50" t="s">
        <v>80</v>
      </c>
      <c r="E22" s="51" t="s">
        <v>77</v>
      </c>
      <c r="F22" s="52">
        <v>24000</v>
      </c>
      <c r="G22" s="52" t="s">
        <v>56</v>
      </c>
      <c r="H22" s="49" t="s">
        <v>51</v>
      </c>
      <c r="I22" s="14" t="s">
        <v>52</v>
      </c>
      <c r="J22" s="41"/>
      <c r="K22" s="53">
        <v>34.25</v>
      </c>
      <c r="L22" s="54">
        <v>12.625</v>
      </c>
      <c r="M22" s="33">
        <v>31.5</v>
      </c>
      <c r="N22" s="55">
        <v>132.30000000000001</v>
      </c>
      <c r="P22" s="15"/>
      <c r="Q22" s="15"/>
      <c r="R22" s="56"/>
    </row>
    <row r="23" spans="2:18" outlineLevel="1">
      <c r="B23" s="57" t="s">
        <v>46</v>
      </c>
      <c r="C23" s="58" t="s">
        <v>71</v>
      </c>
      <c r="D23" s="29" t="s">
        <v>81</v>
      </c>
      <c r="E23" s="30" t="s">
        <v>77</v>
      </c>
      <c r="F23" s="13">
        <v>24000</v>
      </c>
      <c r="G23" s="13" t="s">
        <v>56</v>
      </c>
      <c r="H23" s="58" t="s">
        <v>51</v>
      </c>
      <c r="I23" s="14" t="s">
        <v>52</v>
      </c>
      <c r="J23" s="41"/>
      <c r="K23" s="53">
        <v>34.25</v>
      </c>
      <c r="L23" s="54">
        <v>12.625</v>
      </c>
      <c r="M23" s="33">
        <v>31.5</v>
      </c>
      <c r="N23" s="55">
        <v>127.8</v>
      </c>
      <c r="P23" s="15"/>
      <c r="Q23" s="15"/>
      <c r="R23" s="56"/>
    </row>
    <row r="24" spans="2:18" outlineLevel="1">
      <c r="B24" s="57" t="s">
        <v>46</v>
      </c>
      <c r="C24" s="58" t="s">
        <v>71</v>
      </c>
      <c r="D24" s="57" t="s">
        <v>82</v>
      </c>
      <c r="E24" s="58" t="s">
        <v>77</v>
      </c>
      <c r="F24" s="13">
        <v>24000</v>
      </c>
      <c r="G24" s="13" t="s">
        <v>56</v>
      </c>
      <c r="H24" s="58" t="s">
        <v>51</v>
      </c>
      <c r="I24" s="14" t="s">
        <v>52</v>
      </c>
      <c r="J24" s="41"/>
      <c r="K24" s="45">
        <v>34.25</v>
      </c>
      <c r="L24" s="46">
        <v>12.625</v>
      </c>
      <c r="M24" s="15">
        <v>31.5</v>
      </c>
      <c r="N24" s="59">
        <v>127.8</v>
      </c>
      <c r="P24" s="15"/>
      <c r="Q24" s="15"/>
      <c r="R24" s="56"/>
    </row>
    <row r="25" spans="2:18" outlineLevel="1">
      <c r="B25" s="57" t="s">
        <v>46</v>
      </c>
      <c r="C25" s="58" t="s">
        <v>71</v>
      </c>
      <c r="D25" s="29" t="s">
        <v>83</v>
      </c>
      <c r="E25" s="30" t="s">
        <v>77</v>
      </c>
      <c r="F25" s="13">
        <v>24000</v>
      </c>
      <c r="G25" s="13" t="s">
        <v>56</v>
      </c>
      <c r="H25" s="58" t="s">
        <v>51</v>
      </c>
      <c r="I25" s="14" t="s">
        <v>52</v>
      </c>
      <c r="J25" s="41"/>
      <c r="K25" s="53">
        <v>34.25</v>
      </c>
      <c r="L25" s="54">
        <v>12.625</v>
      </c>
      <c r="M25" s="33">
        <v>31.5</v>
      </c>
      <c r="N25" s="55">
        <v>127.8</v>
      </c>
      <c r="P25" s="15"/>
      <c r="Q25" s="15"/>
      <c r="R25" s="56"/>
    </row>
    <row r="26" spans="2:18" outlineLevel="1">
      <c r="B26" s="57" t="s">
        <v>46</v>
      </c>
      <c r="C26" s="58" t="s">
        <v>71</v>
      </c>
      <c r="D26" s="57" t="s">
        <v>84</v>
      </c>
      <c r="E26" s="58" t="s">
        <v>77</v>
      </c>
      <c r="F26" s="13">
        <v>30000</v>
      </c>
      <c r="G26" s="13" t="s">
        <v>56</v>
      </c>
      <c r="H26" s="58" t="s">
        <v>51</v>
      </c>
      <c r="I26" s="14" t="s">
        <v>52</v>
      </c>
      <c r="J26" s="41"/>
      <c r="K26" s="45">
        <v>34.25</v>
      </c>
      <c r="L26" s="46">
        <v>12.625</v>
      </c>
      <c r="M26" s="15">
        <v>31.5</v>
      </c>
      <c r="N26" s="59">
        <v>127.8</v>
      </c>
      <c r="P26" s="15"/>
      <c r="Q26" s="15"/>
      <c r="R26" s="56"/>
    </row>
    <row r="27" spans="2:18" ht="15" outlineLevel="1" thickBot="1">
      <c r="B27" s="60" t="s">
        <v>46</v>
      </c>
      <c r="C27" s="61" t="s">
        <v>71</v>
      </c>
      <c r="D27" s="60" t="s">
        <v>85</v>
      </c>
      <c r="E27" s="61" t="s">
        <v>77</v>
      </c>
      <c r="F27" s="20">
        <v>36000</v>
      </c>
      <c r="G27" s="20" t="s">
        <v>56</v>
      </c>
      <c r="H27" s="61" t="s">
        <v>51</v>
      </c>
      <c r="I27" s="22" t="s">
        <v>52</v>
      </c>
      <c r="J27" s="41"/>
      <c r="K27" s="62">
        <v>34.25</v>
      </c>
      <c r="L27" s="63">
        <v>12.625</v>
      </c>
      <c r="M27" s="38">
        <v>31.5</v>
      </c>
      <c r="N27" s="64">
        <v>127.8</v>
      </c>
      <c r="P27" s="23"/>
      <c r="Q27" s="23"/>
      <c r="R27" s="65"/>
    </row>
    <row r="28" spans="2:18" ht="15" outlineLevel="1" thickBot="1">
      <c r="B28" s="66" t="s">
        <v>46</v>
      </c>
      <c r="C28" s="67" t="s">
        <v>86</v>
      </c>
      <c r="D28" s="66" t="s">
        <v>87</v>
      </c>
      <c r="E28" s="67" t="s">
        <v>88</v>
      </c>
      <c r="F28" s="67">
        <v>24000</v>
      </c>
      <c r="G28" s="67" t="s">
        <v>56</v>
      </c>
      <c r="H28" s="67" t="s">
        <v>51</v>
      </c>
      <c r="I28" s="68" t="s">
        <v>52</v>
      </c>
      <c r="J28" s="41"/>
      <c r="K28" s="69">
        <v>34.25</v>
      </c>
      <c r="L28" s="70">
        <v>12.625</v>
      </c>
      <c r="M28" s="71">
        <v>25.8125</v>
      </c>
      <c r="N28" s="72">
        <v>94.6</v>
      </c>
      <c r="P28" s="73"/>
      <c r="Q28" s="74"/>
      <c r="R28" s="75"/>
    </row>
    <row r="29" spans="2:18" outlineLevel="1">
      <c r="B29" s="4" t="s">
        <v>46</v>
      </c>
      <c r="C29" s="5" t="s">
        <v>89</v>
      </c>
      <c r="D29" s="4" t="s">
        <v>90</v>
      </c>
      <c r="E29" s="5" t="s">
        <v>88</v>
      </c>
      <c r="F29" s="5">
        <v>18000</v>
      </c>
      <c r="G29" s="5" t="s">
        <v>56</v>
      </c>
      <c r="H29" s="5" t="s">
        <v>91</v>
      </c>
      <c r="I29" s="6" t="s">
        <v>52</v>
      </c>
      <c r="J29" s="41"/>
      <c r="K29" s="76">
        <v>34.25</v>
      </c>
      <c r="L29" s="43">
        <v>12.625</v>
      </c>
      <c r="M29" s="77">
        <v>25.78125</v>
      </c>
      <c r="N29" s="44">
        <v>99.2</v>
      </c>
      <c r="P29" s="8"/>
      <c r="Q29" s="27"/>
      <c r="R29" s="11"/>
    </row>
    <row r="30" spans="2:18" ht="15" outlineLevel="1" thickBot="1">
      <c r="B30" s="19" t="s">
        <v>46</v>
      </c>
      <c r="C30" s="20" t="s">
        <v>89</v>
      </c>
      <c r="D30" s="19" t="s">
        <v>92</v>
      </c>
      <c r="E30" s="20" t="s">
        <v>88</v>
      </c>
      <c r="F30" s="20">
        <v>24000</v>
      </c>
      <c r="G30" s="20" t="s">
        <v>56</v>
      </c>
      <c r="H30" s="20" t="s">
        <v>91</v>
      </c>
      <c r="I30" s="22" t="s">
        <v>52</v>
      </c>
      <c r="J30" s="41"/>
      <c r="K30" s="78">
        <v>34.25</v>
      </c>
      <c r="L30" s="79">
        <v>12.625</v>
      </c>
      <c r="M30" s="80">
        <v>25.78125</v>
      </c>
      <c r="N30" s="81">
        <v>99.2</v>
      </c>
      <c r="P30" s="23"/>
      <c r="Q30" s="40"/>
      <c r="R30" s="26"/>
    </row>
    <row r="31" spans="2:18" outlineLevel="1">
      <c r="B31" s="82" t="s">
        <v>46</v>
      </c>
      <c r="C31" s="5" t="s">
        <v>93</v>
      </c>
      <c r="D31" s="82" t="s">
        <v>94</v>
      </c>
      <c r="E31" s="5" t="s">
        <v>95</v>
      </c>
      <c r="F31" s="5">
        <v>30000</v>
      </c>
      <c r="G31" s="5" t="s">
        <v>56</v>
      </c>
      <c r="H31" s="5" t="s">
        <v>91</v>
      </c>
      <c r="I31" s="6" t="s">
        <v>52</v>
      </c>
      <c r="J31" s="41"/>
      <c r="K31" s="83">
        <v>37.40625</v>
      </c>
      <c r="L31" s="8">
        <v>13</v>
      </c>
      <c r="M31" s="83">
        <v>32.84375</v>
      </c>
      <c r="N31" s="84">
        <v>136.69999999999999</v>
      </c>
      <c r="P31" s="27"/>
      <c r="Q31" s="27"/>
      <c r="R31" s="11"/>
    </row>
    <row r="32" spans="2:18" outlineLevel="1">
      <c r="B32" s="85" t="s">
        <v>46</v>
      </c>
      <c r="C32" s="13" t="s">
        <v>93</v>
      </c>
      <c r="D32" s="85" t="s">
        <v>96</v>
      </c>
      <c r="E32" s="13" t="s">
        <v>95</v>
      </c>
      <c r="F32" s="13">
        <v>36000</v>
      </c>
      <c r="G32" s="13" t="s">
        <v>56</v>
      </c>
      <c r="H32" s="13" t="s">
        <v>91</v>
      </c>
      <c r="I32" s="14" t="s">
        <v>52</v>
      </c>
      <c r="J32" s="41"/>
      <c r="K32" s="28">
        <v>37.40625</v>
      </c>
      <c r="L32" s="15">
        <v>13</v>
      </c>
      <c r="M32" s="28">
        <v>32.84375</v>
      </c>
      <c r="N32" s="17">
        <v>136.69999999999999</v>
      </c>
      <c r="P32" s="28"/>
      <c r="Q32" s="28"/>
      <c r="R32" s="18"/>
    </row>
    <row r="33" spans="1:18" outlineLevel="1">
      <c r="B33" s="85" t="s">
        <v>46</v>
      </c>
      <c r="C33" s="13" t="s">
        <v>93</v>
      </c>
      <c r="D33" s="85" t="s">
        <v>97</v>
      </c>
      <c r="E33" s="13" t="s">
        <v>95</v>
      </c>
      <c r="F33" s="58">
        <v>18000</v>
      </c>
      <c r="G33" s="13" t="s">
        <v>56</v>
      </c>
      <c r="H33" s="13" t="s">
        <v>51</v>
      </c>
      <c r="I33" s="14" t="s">
        <v>52</v>
      </c>
      <c r="J33" s="41"/>
      <c r="K33" s="28">
        <v>37.40625</v>
      </c>
      <c r="L33" s="15">
        <v>13</v>
      </c>
      <c r="M33" s="28">
        <v>32.84375</v>
      </c>
      <c r="N33" s="17">
        <v>132.30000000000001</v>
      </c>
      <c r="P33" s="28"/>
      <c r="Q33" s="28"/>
      <c r="R33" s="18"/>
    </row>
    <row r="34" spans="1:18" ht="15" thickBot="1">
      <c r="A34" s="35" t="s">
        <v>98</v>
      </c>
      <c r="B34" s="86" t="s">
        <v>46</v>
      </c>
      <c r="C34" s="20" t="s">
        <v>93</v>
      </c>
      <c r="D34" s="86" t="s">
        <v>99</v>
      </c>
      <c r="E34" s="20" t="s">
        <v>95</v>
      </c>
      <c r="F34" s="20">
        <v>24000</v>
      </c>
      <c r="G34" s="20" t="s">
        <v>56</v>
      </c>
      <c r="H34" s="20" t="s">
        <v>51</v>
      </c>
      <c r="I34" s="22" t="s">
        <v>52</v>
      </c>
      <c r="J34" s="41"/>
      <c r="K34" s="87">
        <v>37.40625</v>
      </c>
      <c r="L34" s="23">
        <v>13</v>
      </c>
      <c r="M34" s="40">
        <v>32.84375</v>
      </c>
      <c r="N34" s="25">
        <v>132.30000000000001</v>
      </c>
      <c r="P34" s="40"/>
      <c r="Q34" s="40"/>
      <c r="R34" s="26"/>
    </row>
    <row r="35" spans="1:18" outlineLevel="1">
      <c r="B35" s="82" t="s">
        <v>46</v>
      </c>
      <c r="C35" s="88" t="s">
        <v>100</v>
      </c>
      <c r="D35" s="82" t="s">
        <v>101</v>
      </c>
      <c r="E35" s="88" t="s">
        <v>102</v>
      </c>
      <c r="F35" s="5">
        <v>48000</v>
      </c>
      <c r="G35" s="5" t="s">
        <v>56</v>
      </c>
      <c r="H35" s="88" t="s">
        <v>91</v>
      </c>
      <c r="I35" s="6" t="s">
        <v>52</v>
      </c>
      <c r="J35" s="89"/>
      <c r="K35" s="27">
        <v>37.40625</v>
      </c>
      <c r="L35" s="8">
        <v>13</v>
      </c>
      <c r="M35" s="27">
        <v>54.34375</v>
      </c>
      <c r="N35" s="10">
        <v>213.8</v>
      </c>
      <c r="P35" s="27"/>
      <c r="Q35" s="27"/>
      <c r="R35" s="11"/>
    </row>
    <row r="36" spans="1:18" outlineLevel="1">
      <c r="B36" s="85" t="s">
        <v>46</v>
      </c>
      <c r="C36" s="58" t="s">
        <v>100</v>
      </c>
      <c r="D36" s="85" t="s">
        <v>103</v>
      </c>
      <c r="E36" s="58" t="s">
        <v>102</v>
      </c>
      <c r="F36" s="13">
        <v>54000</v>
      </c>
      <c r="G36" s="13" t="s">
        <v>56</v>
      </c>
      <c r="H36" s="58" t="s">
        <v>91</v>
      </c>
      <c r="I36" s="14" t="s">
        <v>52</v>
      </c>
      <c r="J36" s="89"/>
      <c r="K36" s="28">
        <v>37.40625</v>
      </c>
      <c r="L36" s="15">
        <v>13</v>
      </c>
      <c r="M36" s="28">
        <v>54.34375</v>
      </c>
      <c r="N36" s="17">
        <v>213.8</v>
      </c>
      <c r="P36" s="28"/>
      <c r="Q36" s="28"/>
      <c r="R36" s="18"/>
    </row>
    <row r="37" spans="1:18" outlineLevel="1">
      <c r="B37" s="85" t="s">
        <v>46</v>
      </c>
      <c r="C37" s="58" t="s">
        <v>100</v>
      </c>
      <c r="D37" s="90" t="s">
        <v>104</v>
      </c>
      <c r="E37" s="30" t="s">
        <v>102</v>
      </c>
      <c r="F37" s="13">
        <v>60000</v>
      </c>
      <c r="G37" s="13" t="s">
        <v>56</v>
      </c>
      <c r="H37" s="58" t="s">
        <v>91</v>
      </c>
      <c r="I37" s="14" t="s">
        <v>52</v>
      </c>
      <c r="J37" s="89"/>
      <c r="K37" s="31">
        <v>37.40625</v>
      </c>
      <c r="L37" s="33">
        <v>13</v>
      </c>
      <c r="M37" s="31">
        <v>54.34375</v>
      </c>
      <c r="N37" s="34">
        <v>213.8</v>
      </c>
      <c r="P37" s="28"/>
      <c r="Q37" s="28"/>
      <c r="R37" s="18"/>
    </row>
    <row r="38" spans="1:18" outlineLevel="1">
      <c r="B38" s="85" t="s">
        <v>46</v>
      </c>
      <c r="C38" s="58" t="s">
        <v>100</v>
      </c>
      <c r="D38" s="85" t="s">
        <v>105</v>
      </c>
      <c r="E38" s="58" t="s">
        <v>102</v>
      </c>
      <c r="F38" s="13">
        <v>36000</v>
      </c>
      <c r="G38" s="13" t="s">
        <v>56</v>
      </c>
      <c r="H38" s="58" t="s">
        <v>51</v>
      </c>
      <c r="I38" s="14" t="s">
        <v>52</v>
      </c>
      <c r="J38" s="89"/>
      <c r="K38" s="28">
        <v>37.40625</v>
      </c>
      <c r="L38" s="15">
        <v>13</v>
      </c>
      <c r="M38" s="28">
        <v>54.34375</v>
      </c>
      <c r="N38" s="17">
        <v>202.8</v>
      </c>
      <c r="P38" s="28">
        <v>14.1875</v>
      </c>
      <c r="Q38" s="28">
        <v>24.40625</v>
      </c>
      <c r="R38" s="18"/>
    </row>
    <row r="39" spans="1:18" ht="15" outlineLevel="1" thickBot="1">
      <c r="B39" s="86" t="s">
        <v>46</v>
      </c>
      <c r="C39" s="61" t="s">
        <v>100</v>
      </c>
      <c r="D39" s="86" t="s">
        <v>106</v>
      </c>
      <c r="E39" s="61" t="s">
        <v>102</v>
      </c>
      <c r="F39" s="20">
        <v>42000</v>
      </c>
      <c r="G39" s="20" t="s">
        <v>56</v>
      </c>
      <c r="H39" s="61" t="s">
        <v>51</v>
      </c>
      <c r="I39" s="22" t="s">
        <v>52</v>
      </c>
      <c r="J39" s="89"/>
      <c r="K39" s="40">
        <v>37.40625</v>
      </c>
      <c r="L39" s="23">
        <v>13</v>
      </c>
      <c r="M39" s="40">
        <v>54.34375</v>
      </c>
      <c r="N39" s="25">
        <v>202.8</v>
      </c>
      <c r="P39" s="40">
        <v>14.1875</v>
      </c>
      <c r="Q39" s="40">
        <v>24.40625</v>
      </c>
      <c r="R39" s="26"/>
    </row>
    <row r="40" spans="1:18" outlineLevel="1">
      <c r="B40" s="85" t="s">
        <v>107</v>
      </c>
      <c r="C40" s="58" t="s">
        <v>108</v>
      </c>
      <c r="D40" s="82" t="s">
        <v>109</v>
      </c>
      <c r="E40" s="88" t="s">
        <v>102</v>
      </c>
      <c r="F40" s="5">
        <v>38000</v>
      </c>
      <c r="G40" s="5" t="s">
        <v>56</v>
      </c>
      <c r="H40" s="88" t="s">
        <v>91</v>
      </c>
      <c r="I40" s="6" t="s">
        <v>52</v>
      </c>
      <c r="J40" s="89"/>
      <c r="K40" s="27">
        <v>37.40625</v>
      </c>
      <c r="L40" s="8">
        <v>13</v>
      </c>
      <c r="M40" s="27">
        <v>54.34375</v>
      </c>
      <c r="N40" s="10">
        <v>207</v>
      </c>
      <c r="P40" s="27"/>
      <c r="Q40" s="27"/>
      <c r="R40" s="10"/>
    </row>
    <row r="41" spans="1:18" outlineLevel="1">
      <c r="B41" s="85" t="s">
        <v>107</v>
      </c>
      <c r="C41" s="58" t="s">
        <v>108</v>
      </c>
      <c r="D41" s="85" t="s">
        <v>110</v>
      </c>
      <c r="E41" s="58" t="s">
        <v>102</v>
      </c>
      <c r="F41" s="13">
        <v>48000</v>
      </c>
      <c r="G41" s="13" t="s">
        <v>56</v>
      </c>
      <c r="H41" s="58" t="s">
        <v>91</v>
      </c>
      <c r="I41" s="14" t="s">
        <v>52</v>
      </c>
      <c r="J41" s="89"/>
      <c r="K41" s="28">
        <v>37.40625</v>
      </c>
      <c r="L41" s="15">
        <v>13</v>
      </c>
      <c r="M41" s="28">
        <v>54.34375</v>
      </c>
      <c r="N41" s="17">
        <v>207</v>
      </c>
      <c r="P41" s="28"/>
      <c r="Q41" s="28"/>
      <c r="R41" s="17"/>
    </row>
    <row r="42" spans="1:18" outlineLevel="1">
      <c r="B42" s="91" t="s">
        <v>107</v>
      </c>
      <c r="C42" s="92" t="s">
        <v>108</v>
      </c>
      <c r="D42" s="91" t="s">
        <v>112</v>
      </c>
      <c r="E42" s="92" t="s">
        <v>102</v>
      </c>
      <c r="F42" s="93">
        <v>54000</v>
      </c>
      <c r="G42" s="93" t="s">
        <v>56</v>
      </c>
      <c r="H42" s="92" t="s">
        <v>91</v>
      </c>
      <c r="I42" s="94" t="s">
        <v>52</v>
      </c>
      <c r="J42" s="89"/>
      <c r="K42" s="28">
        <v>37.40625</v>
      </c>
      <c r="L42" s="38">
        <v>13</v>
      </c>
      <c r="M42" s="95">
        <v>54.34375</v>
      </c>
      <c r="N42" s="39">
        <v>207</v>
      </c>
      <c r="P42" s="95"/>
      <c r="Q42" s="95"/>
      <c r="R42" s="39"/>
    </row>
    <row r="43" spans="1:18" ht="15" thickBot="1">
      <c r="A43" s="35" t="s">
        <v>111</v>
      </c>
      <c r="B43" s="91" t="s">
        <v>107</v>
      </c>
      <c r="C43" s="92" t="s">
        <v>108</v>
      </c>
      <c r="D43" s="198" t="s">
        <v>237</v>
      </c>
      <c r="E43" s="92" t="s">
        <v>102</v>
      </c>
      <c r="F43" s="93">
        <v>54000</v>
      </c>
      <c r="G43" s="93" t="s">
        <v>56</v>
      </c>
      <c r="H43" s="92" t="s">
        <v>91</v>
      </c>
      <c r="I43" s="94" t="s">
        <v>52</v>
      </c>
      <c r="J43" s="89"/>
      <c r="K43" s="36">
        <v>37.40625</v>
      </c>
      <c r="L43" s="38">
        <v>13</v>
      </c>
      <c r="M43" s="95">
        <v>54.34375</v>
      </c>
      <c r="N43" s="39">
        <v>207</v>
      </c>
      <c r="P43" s="95"/>
      <c r="Q43" s="95"/>
      <c r="R43" s="39"/>
    </row>
    <row r="44" spans="1:18" outlineLevel="1">
      <c r="B44" s="96" t="s">
        <v>107</v>
      </c>
      <c r="C44" s="97" t="s">
        <v>113</v>
      </c>
      <c r="D44" s="98" t="s">
        <v>114</v>
      </c>
      <c r="E44" s="88" t="s">
        <v>115</v>
      </c>
      <c r="F44" s="5">
        <v>72000</v>
      </c>
      <c r="G44" s="5" t="s">
        <v>56</v>
      </c>
      <c r="H44" s="88" t="s">
        <v>91</v>
      </c>
      <c r="I44" s="6" t="s">
        <v>52</v>
      </c>
      <c r="J44" s="99"/>
      <c r="K44" s="100">
        <v>36.25</v>
      </c>
      <c r="L44" s="101">
        <v>29.9375</v>
      </c>
      <c r="M44" s="77">
        <v>66.125799999999998</v>
      </c>
      <c r="N44" s="44">
        <v>442</v>
      </c>
      <c r="P44" s="27"/>
      <c r="Q44" s="27"/>
      <c r="R44" s="10"/>
    </row>
    <row r="45" spans="1:18" outlineLevel="1">
      <c r="B45" s="102" t="s">
        <v>107</v>
      </c>
      <c r="C45" s="103" t="s">
        <v>113</v>
      </c>
      <c r="D45" s="104" t="s">
        <v>116</v>
      </c>
      <c r="E45" s="58" t="s">
        <v>115</v>
      </c>
      <c r="F45" s="13">
        <v>72000</v>
      </c>
      <c r="G45" s="13" t="s">
        <v>117</v>
      </c>
      <c r="H45" s="58" t="s">
        <v>91</v>
      </c>
      <c r="I45" s="14" t="s">
        <v>52</v>
      </c>
      <c r="J45" s="99"/>
      <c r="K45" s="105">
        <v>36.25</v>
      </c>
      <c r="L45" s="106">
        <v>29.9375</v>
      </c>
      <c r="M45" s="107">
        <v>66.125</v>
      </c>
      <c r="N45" s="47">
        <v>442</v>
      </c>
      <c r="P45" s="28"/>
      <c r="Q45" s="28"/>
      <c r="R45" s="17"/>
    </row>
    <row r="46" spans="1:18" outlineLevel="1">
      <c r="B46" s="102" t="s">
        <v>107</v>
      </c>
      <c r="C46" s="103" t="s">
        <v>113</v>
      </c>
      <c r="D46" s="104" t="s">
        <v>118</v>
      </c>
      <c r="E46" s="58" t="s">
        <v>115</v>
      </c>
      <c r="F46" s="13">
        <v>72000</v>
      </c>
      <c r="G46" s="13" t="s">
        <v>56</v>
      </c>
      <c r="H46" s="58" t="s">
        <v>91</v>
      </c>
      <c r="I46" s="14" t="s">
        <v>52</v>
      </c>
      <c r="J46" s="99"/>
      <c r="K46" s="105">
        <v>36.25</v>
      </c>
      <c r="L46" s="106">
        <v>29.9375</v>
      </c>
      <c r="M46" s="107">
        <v>66.125</v>
      </c>
      <c r="N46" s="47">
        <v>442</v>
      </c>
      <c r="P46" s="28"/>
      <c r="Q46" s="28"/>
      <c r="R46" s="17"/>
    </row>
    <row r="47" spans="1:18" ht="15" outlineLevel="1" thickBot="1">
      <c r="B47" s="108" t="s">
        <v>107</v>
      </c>
      <c r="C47" s="109" t="s">
        <v>113</v>
      </c>
      <c r="D47" s="110" t="s">
        <v>119</v>
      </c>
      <c r="E47" s="61" t="s">
        <v>115</v>
      </c>
      <c r="F47" s="20">
        <v>72000</v>
      </c>
      <c r="G47" s="20" t="s">
        <v>117</v>
      </c>
      <c r="H47" s="61" t="s">
        <v>91</v>
      </c>
      <c r="I47" s="22" t="s">
        <v>52</v>
      </c>
      <c r="J47" s="99"/>
      <c r="K47" s="111">
        <v>36.25</v>
      </c>
      <c r="L47" s="112">
        <v>29.9375</v>
      </c>
      <c r="M47" s="80">
        <v>66.125</v>
      </c>
      <c r="N47" s="81">
        <v>442</v>
      </c>
      <c r="P47" s="40"/>
      <c r="Q47" s="40"/>
      <c r="R47" s="25"/>
    </row>
    <row r="48" spans="1:18" outlineLevel="1">
      <c r="B48" s="96" t="s">
        <v>107</v>
      </c>
      <c r="C48" s="97" t="s">
        <v>120</v>
      </c>
      <c r="D48" s="98" t="s">
        <v>121</v>
      </c>
      <c r="E48" s="88" t="s">
        <v>122</v>
      </c>
      <c r="F48" s="5">
        <v>96000</v>
      </c>
      <c r="G48" s="5" t="s">
        <v>56</v>
      </c>
      <c r="H48" s="88" t="s">
        <v>91</v>
      </c>
      <c r="I48" s="6" t="s">
        <v>52</v>
      </c>
      <c r="J48" s="99"/>
      <c r="K48" s="113" t="s">
        <v>123</v>
      </c>
      <c r="L48" s="101">
        <v>29.9375</v>
      </c>
      <c r="M48" s="27">
        <v>66.125799999999998</v>
      </c>
      <c r="N48" s="44">
        <v>563</v>
      </c>
      <c r="P48" s="27"/>
      <c r="Q48" s="27"/>
      <c r="R48" s="10"/>
    </row>
    <row r="49" spans="2:18" outlineLevel="1">
      <c r="B49" s="102" t="s">
        <v>107</v>
      </c>
      <c r="C49" s="103" t="s">
        <v>120</v>
      </c>
      <c r="D49" s="104" t="s">
        <v>124</v>
      </c>
      <c r="E49" s="58" t="s">
        <v>122</v>
      </c>
      <c r="F49" s="13">
        <v>96000</v>
      </c>
      <c r="G49" s="13" t="s">
        <v>117</v>
      </c>
      <c r="H49" s="58" t="s">
        <v>91</v>
      </c>
      <c r="I49" s="14" t="s">
        <v>52</v>
      </c>
      <c r="J49" s="99"/>
      <c r="K49" s="114" t="s">
        <v>123</v>
      </c>
      <c r="L49" s="106">
        <v>29.9375</v>
      </c>
      <c r="M49" s="28">
        <v>66.125799999999998</v>
      </c>
      <c r="N49" s="47">
        <v>563</v>
      </c>
      <c r="P49" s="28"/>
      <c r="Q49" s="28"/>
      <c r="R49" s="17"/>
    </row>
    <row r="50" spans="2:18" outlineLevel="1">
      <c r="B50" s="102" t="s">
        <v>107</v>
      </c>
      <c r="C50" s="103" t="s">
        <v>120</v>
      </c>
      <c r="D50" s="104" t="s">
        <v>125</v>
      </c>
      <c r="E50" s="58" t="s">
        <v>122</v>
      </c>
      <c r="F50" s="13">
        <v>96000</v>
      </c>
      <c r="G50" s="13" t="s">
        <v>56</v>
      </c>
      <c r="H50" s="58" t="s">
        <v>91</v>
      </c>
      <c r="I50" s="14" t="s">
        <v>52</v>
      </c>
      <c r="J50" s="99"/>
      <c r="K50" s="114" t="s">
        <v>123</v>
      </c>
      <c r="L50" s="106">
        <v>29.9375</v>
      </c>
      <c r="M50" s="28">
        <v>66.125799999999998</v>
      </c>
      <c r="N50" s="47">
        <v>563</v>
      </c>
      <c r="P50" s="28"/>
      <c r="Q50" s="28"/>
      <c r="R50" s="17"/>
    </row>
    <row r="51" spans="2:18" outlineLevel="1">
      <c r="B51" s="102" t="s">
        <v>107</v>
      </c>
      <c r="C51" s="103" t="s">
        <v>120</v>
      </c>
      <c r="D51" s="104" t="s">
        <v>126</v>
      </c>
      <c r="E51" s="58" t="s">
        <v>122</v>
      </c>
      <c r="F51" s="13">
        <v>96000</v>
      </c>
      <c r="G51" s="13" t="s">
        <v>117</v>
      </c>
      <c r="H51" s="58" t="s">
        <v>91</v>
      </c>
      <c r="I51" s="14" t="s">
        <v>52</v>
      </c>
      <c r="J51" s="99"/>
      <c r="K51" s="114" t="s">
        <v>123</v>
      </c>
      <c r="L51" s="106">
        <v>29.9375</v>
      </c>
      <c r="M51" s="28">
        <v>66.125799999999998</v>
      </c>
      <c r="N51" s="47">
        <v>563</v>
      </c>
      <c r="P51" s="28"/>
      <c r="Q51" s="28"/>
      <c r="R51" s="17"/>
    </row>
    <row r="52" spans="2:18" outlineLevel="1">
      <c r="B52" s="102" t="s">
        <v>107</v>
      </c>
      <c r="C52" s="103" t="s">
        <v>120</v>
      </c>
      <c r="D52" s="104" t="s">
        <v>127</v>
      </c>
      <c r="E52" s="58" t="s">
        <v>122</v>
      </c>
      <c r="F52" s="13">
        <v>120000</v>
      </c>
      <c r="G52" s="13" t="s">
        <v>56</v>
      </c>
      <c r="H52" s="58" t="s">
        <v>91</v>
      </c>
      <c r="I52" s="14" t="s">
        <v>52</v>
      </c>
      <c r="J52" s="99"/>
      <c r="K52" s="114" t="s">
        <v>123</v>
      </c>
      <c r="L52" s="106">
        <v>29.9375</v>
      </c>
      <c r="M52" s="28">
        <v>66.125799999999998</v>
      </c>
      <c r="N52" s="47">
        <v>563</v>
      </c>
      <c r="P52" s="28"/>
      <c r="Q52" s="28"/>
      <c r="R52" s="17"/>
    </row>
    <row r="53" spans="2:18" outlineLevel="1">
      <c r="B53" s="102" t="s">
        <v>107</v>
      </c>
      <c r="C53" s="103" t="s">
        <v>120</v>
      </c>
      <c r="D53" s="104" t="s">
        <v>128</v>
      </c>
      <c r="E53" s="58" t="s">
        <v>122</v>
      </c>
      <c r="F53" s="13">
        <v>120000</v>
      </c>
      <c r="G53" s="13" t="s">
        <v>117</v>
      </c>
      <c r="H53" s="58" t="s">
        <v>91</v>
      </c>
      <c r="I53" s="14" t="s">
        <v>52</v>
      </c>
      <c r="J53" s="99"/>
      <c r="K53" s="114" t="s">
        <v>123</v>
      </c>
      <c r="L53" s="106">
        <v>29.9375</v>
      </c>
      <c r="M53" s="28">
        <v>66.125799999999998</v>
      </c>
      <c r="N53" s="47">
        <v>563</v>
      </c>
      <c r="P53" s="28"/>
      <c r="Q53" s="28"/>
      <c r="R53" s="17"/>
    </row>
    <row r="54" spans="2:18" outlineLevel="1">
      <c r="B54" s="102" t="s">
        <v>107</v>
      </c>
      <c r="C54" s="103" t="s">
        <v>120</v>
      </c>
      <c r="D54" s="104" t="s">
        <v>129</v>
      </c>
      <c r="E54" s="58" t="s">
        <v>122</v>
      </c>
      <c r="F54" s="13">
        <v>120000</v>
      </c>
      <c r="G54" s="13" t="s">
        <v>56</v>
      </c>
      <c r="H54" s="58" t="s">
        <v>91</v>
      </c>
      <c r="I54" s="14" t="s">
        <v>52</v>
      </c>
      <c r="J54" s="99"/>
      <c r="K54" s="114" t="s">
        <v>123</v>
      </c>
      <c r="L54" s="106">
        <v>29.9375</v>
      </c>
      <c r="M54" s="28">
        <v>66.125799999999998</v>
      </c>
      <c r="N54" s="47">
        <v>563</v>
      </c>
      <c r="P54" s="28"/>
      <c r="Q54" s="28"/>
      <c r="R54" s="17"/>
    </row>
    <row r="55" spans="2:18" outlineLevel="1">
      <c r="B55" s="102" t="s">
        <v>107</v>
      </c>
      <c r="C55" s="103" t="s">
        <v>120</v>
      </c>
      <c r="D55" s="104" t="s">
        <v>130</v>
      </c>
      <c r="E55" s="58" t="s">
        <v>122</v>
      </c>
      <c r="F55" s="13">
        <v>120000</v>
      </c>
      <c r="G55" s="13" t="s">
        <v>117</v>
      </c>
      <c r="H55" s="58" t="s">
        <v>91</v>
      </c>
      <c r="I55" s="14" t="s">
        <v>52</v>
      </c>
      <c r="J55" s="99"/>
      <c r="K55" s="114" t="s">
        <v>123</v>
      </c>
      <c r="L55" s="106">
        <v>29.9375</v>
      </c>
      <c r="M55" s="28">
        <v>66.125799999999998</v>
      </c>
      <c r="N55" s="47">
        <v>563</v>
      </c>
      <c r="P55" s="28"/>
      <c r="Q55" s="28"/>
      <c r="R55" s="17"/>
    </row>
    <row r="56" spans="2:18" outlineLevel="1">
      <c r="B56" s="102" t="s">
        <v>107</v>
      </c>
      <c r="C56" s="103" t="s">
        <v>120</v>
      </c>
      <c r="D56" s="104" t="s">
        <v>131</v>
      </c>
      <c r="E56" s="58" t="s">
        <v>122</v>
      </c>
      <c r="F56" s="13">
        <v>120000</v>
      </c>
      <c r="G56" s="13" t="s">
        <v>56</v>
      </c>
      <c r="H56" s="58" t="s">
        <v>91</v>
      </c>
      <c r="I56" s="14" t="s">
        <v>52</v>
      </c>
      <c r="J56" s="99"/>
      <c r="K56" s="114" t="s">
        <v>123</v>
      </c>
      <c r="L56" s="106">
        <v>29.9375</v>
      </c>
      <c r="M56" s="28">
        <v>66.125799999999998</v>
      </c>
      <c r="N56" s="47">
        <v>661</v>
      </c>
      <c r="P56" s="28"/>
      <c r="Q56" s="28"/>
      <c r="R56" s="17"/>
    </row>
    <row r="57" spans="2:18" outlineLevel="1">
      <c r="B57" s="102" t="s">
        <v>107</v>
      </c>
      <c r="C57" s="103" t="s">
        <v>120</v>
      </c>
      <c r="D57" s="104" t="s">
        <v>132</v>
      </c>
      <c r="E57" s="58" t="s">
        <v>122</v>
      </c>
      <c r="F57" s="13">
        <v>120000</v>
      </c>
      <c r="G57" s="13" t="s">
        <v>117</v>
      </c>
      <c r="H57" s="58" t="s">
        <v>91</v>
      </c>
      <c r="I57" s="14" t="s">
        <v>52</v>
      </c>
      <c r="J57" s="99"/>
      <c r="K57" s="114" t="s">
        <v>123</v>
      </c>
      <c r="L57" s="106">
        <v>29.9375</v>
      </c>
      <c r="M57" s="28">
        <v>66.125799999999998</v>
      </c>
      <c r="N57" s="47">
        <v>661</v>
      </c>
      <c r="P57" s="28"/>
      <c r="Q57" s="28"/>
      <c r="R57" s="17"/>
    </row>
    <row r="58" spans="2:18" outlineLevel="1">
      <c r="B58" s="102" t="s">
        <v>107</v>
      </c>
      <c r="C58" s="103" t="s">
        <v>120</v>
      </c>
      <c r="D58" s="104" t="s">
        <v>133</v>
      </c>
      <c r="E58" s="58" t="s">
        <v>122</v>
      </c>
      <c r="F58" s="13">
        <v>120000</v>
      </c>
      <c r="G58" s="13" t="s">
        <v>56</v>
      </c>
      <c r="H58" s="58" t="s">
        <v>91</v>
      </c>
      <c r="I58" s="14" t="s">
        <v>52</v>
      </c>
      <c r="J58" s="99"/>
      <c r="K58" s="114" t="s">
        <v>123</v>
      </c>
      <c r="L58" s="106">
        <v>29.9375</v>
      </c>
      <c r="M58" s="28">
        <v>66.125799999999998</v>
      </c>
      <c r="N58" s="47">
        <v>661</v>
      </c>
      <c r="P58" s="28"/>
      <c r="Q58" s="28"/>
      <c r="R58" s="17"/>
    </row>
    <row r="59" spans="2:18" outlineLevel="1">
      <c r="B59" s="102" t="s">
        <v>107</v>
      </c>
      <c r="C59" s="103" t="s">
        <v>120</v>
      </c>
      <c r="D59" s="104" t="s">
        <v>134</v>
      </c>
      <c r="E59" s="58" t="s">
        <v>122</v>
      </c>
      <c r="F59" s="13">
        <v>120000</v>
      </c>
      <c r="G59" s="13" t="s">
        <v>117</v>
      </c>
      <c r="H59" s="58" t="s">
        <v>91</v>
      </c>
      <c r="I59" s="14" t="s">
        <v>52</v>
      </c>
      <c r="J59" s="99"/>
      <c r="K59" s="114" t="s">
        <v>123</v>
      </c>
      <c r="L59" s="106">
        <v>29.9375</v>
      </c>
      <c r="M59" s="28">
        <v>66.125799999999998</v>
      </c>
      <c r="N59" s="47">
        <v>661</v>
      </c>
      <c r="P59" s="28"/>
      <c r="Q59" s="28"/>
      <c r="R59" s="17"/>
    </row>
    <row r="60" spans="2:18" outlineLevel="1">
      <c r="B60" s="102" t="s">
        <v>107</v>
      </c>
      <c r="C60" s="103" t="s">
        <v>120</v>
      </c>
      <c r="D60" s="104" t="s">
        <v>135</v>
      </c>
      <c r="E60" s="58" t="s">
        <v>122</v>
      </c>
      <c r="F60" s="13">
        <v>144000</v>
      </c>
      <c r="G60" s="13" t="s">
        <v>56</v>
      </c>
      <c r="H60" s="58" t="s">
        <v>91</v>
      </c>
      <c r="I60" s="14" t="s">
        <v>52</v>
      </c>
      <c r="J60" s="99"/>
      <c r="K60" s="114" t="s">
        <v>123</v>
      </c>
      <c r="L60" s="106">
        <v>29.9375</v>
      </c>
      <c r="M60" s="28">
        <v>66.125799999999998</v>
      </c>
      <c r="N60" s="47">
        <v>628</v>
      </c>
      <c r="P60" s="28"/>
      <c r="Q60" s="28"/>
      <c r="R60" s="17"/>
    </row>
    <row r="61" spans="2:18" outlineLevel="1">
      <c r="B61" s="102" t="s">
        <v>107</v>
      </c>
      <c r="C61" s="103" t="s">
        <v>120</v>
      </c>
      <c r="D61" s="104" t="s">
        <v>136</v>
      </c>
      <c r="E61" s="58" t="s">
        <v>122</v>
      </c>
      <c r="F61" s="13">
        <v>144000</v>
      </c>
      <c r="G61" s="13" t="s">
        <v>117</v>
      </c>
      <c r="H61" s="58" t="s">
        <v>91</v>
      </c>
      <c r="I61" s="14" t="s">
        <v>52</v>
      </c>
      <c r="J61" s="99"/>
      <c r="K61" s="114" t="s">
        <v>123</v>
      </c>
      <c r="L61" s="106">
        <v>29.9375</v>
      </c>
      <c r="M61" s="28">
        <v>66.125799999999998</v>
      </c>
      <c r="N61" s="47">
        <v>628</v>
      </c>
      <c r="P61" s="28"/>
      <c r="Q61" s="28"/>
      <c r="R61" s="17"/>
    </row>
    <row r="62" spans="2:18" outlineLevel="1">
      <c r="B62" s="102" t="s">
        <v>107</v>
      </c>
      <c r="C62" s="103" t="s">
        <v>120</v>
      </c>
      <c r="D62" s="104" t="s">
        <v>137</v>
      </c>
      <c r="E62" s="58" t="s">
        <v>122</v>
      </c>
      <c r="F62" s="13">
        <v>144000</v>
      </c>
      <c r="G62" s="13" t="s">
        <v>56</v>
      </c>
      <c r="H62" s="58" t="s">
        <v>91</v>
      </c>
      <c r="I62" s="14" t="s">
        <v>52</v>
      </c>
      <c r="J62" s="99"/>
      <c r="K62" s="114" t="s">
        <v>123</v>
      </c>
      <c r="L62" s="106">
        <v>29.9375</v>
      </c>
      <c r="M62" s="28">
        <v>66.125799999999998</v>
      </c>
      <c r="N62" s="47">
        <v>628</v>
      </c>
      <c r="P62" s="28"/>
      <c r="Q62" s="28"/>
      <c r="R62" s="17"/>
    </row>
    <row r="63" spans="2:18" outlineLevel="1">
      <c r="B63" s="102" t="s">
        <v>107</v>
      </c>
      <c r="C63" s="103" t="s">
        <v>120</v>
      </c>
      <c r="D63" s="104" t="s">
        <v>138</v>
      </c>
      <c r="E63" s="58" t="s">
        <v>122</v>
      </c>
      <c r="F63" s="13">
        <v>144000</v>
      </c>
      <c r="G63" s="13" t="s">
        <v>117</v>
      </c>
      <c r="H63" s="58" t="s">
        <v>91</v>
      </c>
      <c r="I63" s="14" t="s">
        <v>52</v>
      </c>
      <c r="J63" s="99"/>
      <c r="K63" s="114" t="s">
        <v>123</v>
      </c>
      <c r="L63" s="106">
        <v>29.9375</v>
      </c>
      <c r="M63" s="28">
        <v>66.125799999999998</v>
      </c>
      <c r="N63" s="47">
        <v>628</v>
      </c>
      <c r="P63" s="28"/>
      <c r="Q63" s="28"/>
      <c r="R63" s="17"/>
    </row>
    <row r="64" spans="2:18" outlineLevel="1">
      <c r="B64" s="102" t="s">
        <v>107</v>
      </c>
      <c r="C64" s="103" t="s">
        <v>120</v>
      </c>
      <c r="D64" s="104" t="s">
        <v>139</v>
      </c>
      <c r="E64" s="58" t="s">
        <v>122</v>
      </c>
      <c r="F64" s="13">
        <v>168000</v>
      </c>
      <c r="G64" s="13" t="s">
        <v>56</v>
      </c>
      <c r="H64" s="58" t="s">
        <v>91</v>
      </c>
      <c r="I64" s="14" t="s">
        <v>52</v>
      </c>
      <c r="J64" s="99"/>
      <c r="K64" s="114" t="s">
        <v>123</v>
      </c>
      <c r="L64" s="106">
        <v>29.9375</v>
      </c>
      <c r="M64" s="28">
        <v>66.125799999999998</v>
      </c>
      <c r="N64" s="47">
        <v>628</v>
      </c>
      <c r="P64" s="28"/>
      <c r="Q64" s="28"/>
      <c r="R64" s="17"/>
    </row>
    <row r="65" spans="1:18" outlineLevel="1">
      <c r="B65" s="102" t="s">
        <v>107</v>
      </c>
      <c r="C65" s="103" t="s">
        <v>120</v>
      </c>
      <c r="D65" s="104" t="s">
        <v>140</v>
      </c>
      <c r="E65" s="58" t="s">
        <v>122</v>
      </c>
      <c r="F65" s="13">
        <v>168000</v>
      </c>
      <c r="G65" s="13" t="s">
        <v>117</v>
      </c>
      <c r="H65" s="58" t="s">
        <v>91</v>
      </c>
      <c r="I65" s="14" t="s">
        <v>52</v>
      </c>
      <c r="J65" s="99"/>
      <c r="K65" s="114" t="s">
        <v>123</v>
      </c>
      <c r="L65" s="106">
        <v>29.9375</v>
      </c>
      <c r="M65" s="28">
        <v>66.125799999999998</v>
      </c>
      <c r="N65" s="47">
        <v>628</v>
      </c>
      <c r="P65" s="28"/>
      <c r="Q65" s="28"/>
      <c r="R65" s="17"/>
    </row>
    <row r="66" spans="1:18" outlineLevel="1">
      <c r="B66" s="102" t="s">
        <v>107</v>
      </c>
      <c r="C66" s="103" t="s">
        <v>120</v>
      </c>
      <c r="D66" s="104" t="s">
        <v>141</v>
      </c>
      <c r="E66" s="58" t="s">
        <v>122</v>
      </c>
      <c r="F66" s="13">
        <v>168000</v>
      </c>
      <c r="G66" s="13" t="s">
        <v>56</v>
      </c>
      <c r="H66" s="58" t="s">
        <v>91</v>
      </c>
      <c r="I66" s="14" t="s">
        <v>52</v>
      </c>
      <c r="J66" s="99"/>
      <c r="K66" s="114" t="s">
        <v>123</v>
      </c>
      <c r="L66" s="106">
        <v>29.9375</v>
      </c>
      <c r="M66" s="28">
        <v>66.125799999999998</v>
      </c>
      <c r="N66" s="47">
        <v>628</v>
      </c>
      <c r="P66" s="28"/>
      <c r="Q66" s="28"/>
      <c r="R66" s="17"/>
    </row>
    <row r="67" spans="1:18" outlineLevel="1">
      <c r="B67" s="102" t="s">
        <v>107</v>
      </c>
      <c r="C67" s="103" t="s">
        <v>120</v>
      </c>
      <c r="D67" s="104" t="s">
        <v>142</v>
      </c>
      <c r="E67" s="58" t="s">
        <v>122</v>
      </c>
      <c r="F67" s="13">
        <v>168000</v>
      </c>
      <c r="G67" s="13" t="s">
        <v>117</v>
      </c>
      <c r="H67" s="58" t="s">
        <v>91</v>
      </c>
      <c r="I67" s="14" t="s">
        <v>52</v>
      </c>
      <c r="J67" s="99"/>
      <c r="K67" s="114" t="s">
        <v>123</v>
      </c>
      <c r="L67" s="106">
        <v>29.9375</v>
      </c>
      <c r="M67" s="28">
        <v>66.125799999999998</v>
      </c>
      <c r="N67" s="47">
        <v>628</v>
      </c>
      <c r="P67" s="28"/>
      <c r="Q67" s="28"/>
      <c r="R67" s="17"/>
    </row>
    <row r="68" spans="1:18" outlineLevel="1">
      <c r="B68" s="102" t="s">
        <v>107</v>
      </c>
      <c r="C68" s="103" t="s">
        <v>120</v>
      </c>
      <c r="D68" s="104" t="s">
        <v>143</v>
      </c>
      <c r="E68" s="58" t="s">
        <v>122</v>
      </c>
      <c r="F68" s="13">
        <v>144000</v>
      </c>
      <c r="G68" s="13" t="s">
        <v>56</v>
      </c>
      <c r="H68" s="58" t="s">
        <v>91</v>
      </c>
      <c r="I68" s="14" t="s">
        <v>52</v>
      </c>
      <c r="J68" s="99"/>
      <c r="K68" s="114" t="s">
        <v>123</v>
      </c>
      <c r="L68" s="106">
        <v>29.9375</v>
      </c>
      <c r="M68" s="28">
        <v>66.125799999999998</v>
      </c>
      <c r="N68" s="47">
        <v>660</v>
      </c>
      <c r="P68" s="28"/>
      <c r="Q68" s="28"/>
      <c r="R68" s="17"/>
    </row>
    <row r="69" spans="1:18" outlineLevel="1">
      <c r="B69" s="102" t="s">
        <v>107</v>
      </c>
      <c r="C69" s="103" t="s">
        <v>120</v>
      </c>
      <c r="D69" s="104" t="s">
        <v>144</v>
      </c>
      <c r="E69" s="58" t="s">
        <v>122</v>
      </c>
      <c r="F69" s="13">
        <v>144000</v>
      </c>
      <c r="G69" s="13" t="s">
        <v>117</v>
      </c>
      <c r="H69" s="58" t="s">
        <v>91</v>
      </c>
      <c r="I69" s="14" t="s">
        <v>52</v>
      </c>
      <c r="J69" s="99"/>
      <c r="K69" s="114" t="s">
        <v>123</v>
      </c>
      <c r="L69" s="106">
        <v>29.9375</v>
      </c>
      <c r="M69" s="28">
        <v>66.125799999999998</v>
      </c>
      <c r="N69" s="47">
        <v>660</v>
      </c>
      <c r="P69" s="28"/>
      <c r="Q69" s="28"/>
      <c r="R69" s="17"/>
    </row>
    <row r="70" spans="1:18" outlineLevel="1">
      <c r="B70" s="102" t="s">
        <v>107</v>
      </c>
      <c r="C70" s="103" t="s">
        <v>120</v>
      </c>
      <c r="D70" s="104" t="s">
        <v>145</v>
      </c>
      <c r="E70" s="58" t="s">
        <v>122</v>
      </c>
      <c r="F70" s="13">
        <v>144000</v>
      </c>
      <c r="G70" s="13" t="s">
        <v>56</v>
      </c>
      <c r="H70" s="58" t="s">
        <v>91</v>
      </c>
      <c r="I70" s="14" t="s">
        <v>52</v>
      </c>
      <c r="J70" s="99"/>
      <c r="K70" s="114" t="s">
        <v>123</v>
      </c>
      <c r="L70" s="106">
        <v>29.9375</v>
      </c>
      <c r="M70" s="28">
        <v>66.125799999999998</v>
      </c>
      <c r="N70" s="47">
        <v>660</v>
      </c>
      <c r="P70" s="28"/>
      <c r="Q70" s="28"/>
      <c r="R70" s="17"/>
    </row>
    <row r="71" spans="1:18" outlineLevel="1">
      <c r="B71" s="102" t="s">
        <v>107</v>
      </c>
      <c r="C71" s="103" t="s">
        <v>120</v>
      </c>
      <c r="D71" s="104" t="s">
        <v>146</v>
      </c>
      <c r="E71" s="58" t="s">
        <v>122</v>
      </c>
      <c r="F71" s="13">
        <v>144000</v>
      </c>
      <c r="G71" s="13" t="s">
        <v>117</v>
      </c>
      <c r="H71" s="58" t="s">
        <v>91</v>
      </c>
      <c r="I71" s="14" t="s">
        <v>52</v>
      </c>
      <c r="J71" s="99"/>
      <c r="K71" s="114" t="s">
        <v>123</v>
      </c>
      <c r="L71" s="106">
        <v>29.9375</v>
      </c>
      <c r="M71" s="28">
        <v>66.125799999999998</v>
      </c>
      <c r="N71" s="47">
        <v>660</v>
      </c>
      <c r="P71" s="28"/>
      <c r="Q71" s="28"/>
      <c r="R71" s="17"/>
    </row>
    <row r="72" spans="1:18" outlineLevel="1">
      <c r="B72" s="102" t="s">
        <v>107</v>
      </c>
      <c r="C72" s="103" t="s">
        <v>120</v>
      </c>
      <c r="D72" s="104" t="s">
        <v>147</v>
      </c>
      <c r="E72" s="58" t="s">
        <v>122</v>
      </c>
      <c r="F72" s="13">
        <v>168000</v>
      </c>
      <c r="G72" s="13" t="s">
        <v>56</v>
      </c>
      <c r="H72" s="58" t="s">
        <v>91</v>
      </c>
      <c r="I72" s="14" t="s">
        <v>52</v>
      </c>
      <c r="J72" s="99"/>
      <c r="K72" s="114" t="s">
        <v>123</v>
      </c>
      <c r="L72" s="106">
        <v>29.9375</v>
      </c>
      <c r="M72" s="28">
        <v>66.125799999999998</v>
      </c>
      <c r="N72" s="47">
        <v>660</v>
      </c>
      <c r="P72" s="28"/>
      <c r="Q72" s="28"/>
      <c r="R72" s="17"/>
    </row>
    <row r="73" spans="1:18" outlineLevel="1">
      <c r="B73" s="102" t="s">
        <v>107</v>
      </c>
      <c r="C73" s="103" t="s">
        <v>120</v>
      </c>
      <c r="D73" s="104" t="s">
        <v>148</v>
      </c>
      <c r="E73" s="58" t="s">
        <v>122</v>
      </c>
      <c r="F73" s="13">
        <v>168000</v>
      </c>
      <c r="G73" s="13" t="s">
        <v>117</v>
      </c>
      <c r="H73" s="58" t="s">
        <v>91</v>
      </c>
      <c r="I73" s="14" t="s">
        <v>52</v>
      </c>
      <c r="J73" s="99"/>
      <c r="K73" s="114" t="s">
        <v>123</v>
      </c>
      <c r="L73" s="106">
        <v>29.9375</v>
      </c>
      <c r="M73" s="28">
        <v>66.125799999999998</v>
      </c>
      <c r="N73" s="47">
        <v>660</v>
      </c>
      <c r="P73" s="28"/>
      <c r="Q73" s="28"/>
      <c r="R73" s="17"/>
    </row>
    <row r="74" spans="1:18" outlineLevel="1">
      <c r="B74" s="102" t="s">
        <v>107</v>
      </c>
      <c r="C74" s="103" t="s">
        <v>120</v>
      </c>
      <c r="D74" s="104" t="s">
        <v>149</v>
      </c>
      <c r="E74" s="58" t="s">
        <v>122</v>
      </c>
      <c r="F74" s="13">
        <v>168000</v>
      </c>
      <c r="G74" s="13" t="s">
        <v>56</v>
      </c>
      <c r="H74" s="58" t="s">
        <v>91</v>
      </c>
      <c r="I74" s="14" t="s">
        <v>52</v>
      </c>
      <c r="J74" s="99"/>
      <c r="K74" s="114" t="s">
        <v>123</v>
      </c>
      <c r="L74" s="106">
        <v>29.9375</v>
      </c>
      <c r="M74" s="28">
        <v>66.125799999999998</v>
      </c>
      <c r="N74" s="47">
        <v>660</v>
      </c>
      <c r="P74" s="28"/>
      <c r="Q74" s="28"/>
      <c r="R74" s="17"/>
    </row>
    <row r="75" spans="1:18" ht="15" thickBot="1">
      <c r="A75" s="35" t="s">
        <v>150</v>
      </c>
      <c r="B75" s="108" t="s">
        <v>107</v>
      </c>
      <c r="C75" s="109" t="s">
        <v>120</v>
      </c>
      <c r="D75" s="110" t="s">
        <v>151</v>
      </c>
      <c r="E75" s="61" t="s">
        <v>122</v>
      </c>
      <c r="F75" s="20">
        <v>168000</v>
      </c>
      <c r="G75" s="20" t="s">
        <v>117</v>
      </c>
      <c r="H75" s="61" t="s">
        <v>91</v>
      </c>
      <c r="I75" s="22" t="s">
        <v>52</v>
      </c>
      <c r="J75" s="99"/>
      <c r="K75" s="115" t="s">
        <v>123</v>
      </c>
      <c r="L75" s="112">
        <v>29.9375</v>
      </c>
      <c r="M75" s="40">
        <v>66.125799999999998</v>
      </c>
      <c r="N75" s="81">
        <v>660</v>
      </c>
      <c r="P75" s="40"/>
      <c r="Q75" s="40"/>
      <c r="R75" s="25"/>
    </row>
    <row r="76" spans="1:18" outlineLevel="1">
      <c r="B76" s="96" t="s">
        <v>107</v>
      </c>
      <c r="C76" s="97" t="s">
        <v>113</v>
      </c>
      <c r="D76" s="117" t="s">
        <v>152</v>
      </c>
      <c r="E76" s="199" t="s">
        <v>115</v>
      </c>
      <c r="F76" s="5">
        <v>72000</v>
      </c>
      <c r="G76" s="5" t="s">
        <v>56</v>
      </c>
      <c r="H76" s="88" t="s">
        <v>91</v>
      </c>
      <c r="I76" s="6" t="s">
        <v>52</v>
      </c>
      <c r="J76" s="99"/>
      <c r="K76" s="124">
        <v>36.625</v>
      </c>
      <c r="L76" s="126">
        <v>29.905999999999999</v>
      </c>
      <c r="M76" s="122">
        <v>66.531000000000006</v>
      </c>
      <c r="N76" s="120">
        <v>430</v>
      </c>
      <c r="P76" s="27"/>
      <c r="Q76" s="27"/>
      <c r="R76" s="10"/>
    </row>
    <row r="77" spans="1:18" ht="15" outlineLevel="1" thickBot="1">
      <c r="B77" s="102" t="s">
        <v>107</v>
      </c>
      <c r="C77" s="103" t="s">
        <v>113</v>
      </c>
      <c r="D77" s="118" t="s">
        <v>153</v>
      </c>
      <c r="E77" s="200" t="s">
        <v>115</v>
      </c>
      <c r="F77" s="13">
        <v>72000</v>
      </c>
      <c r="G77" s="13" t="s">
        <v>117</v>
      </c>
      <c r="H77" s="58" t="s">
        <v>91</v>
      </c>
      <c r="I77" s="14" t="s">
        <v>52</v>
      </c>
      <c r="J77" s="99"/>
      <c r="K77" s="125">
        <v>36.625</v>
      </c>
      <c r="L77" s="127">
        <v>29.905999999999999</v>
      </c>
      <c r="M77" s="123">
        <v>66.531000000000006</v>
      </c>
      <c r="N77" s="121">
        <v>430</v>
      </c>
      <c r="P77" s="28"/>
      <c r="Q77" s="28"/>
      <c r="R77" s="17"/>
    </row>
    <row r="78" spans="1:18" outlineLevel="1">
      <c r="B78" s="96" t="s">
        <v>107</v>
      </c>
      <c r="C78" s="97" t="s">
        <v>120</v>
      </c>
      <c r="D78" s="117" t="s">
        <v>154</v>
      </c>
      <c r="E78" s="199" t="s">
        <v>122</v>
      </c>
      <c r="F78" s="5">
        <v>96000</v>
      </c>
      <c r="G78" s="5" t="s">
        <v>56</v>
      </c>
      <c r="H78" s="88" t="s">
        <v>91</v>
      </c>
      <c r="I78" s="6" t="s">
        <v>52</v>
      </c>
      <c r="J78" s="99"/>
      <c r="K78" s="129">
        <v>48.8125</v>
      </c>
      <c r="L78" s="126">
        <v>29.905999999999999</v>
      </c>
      <c r="M78" s="126">
        <v>66.531000000000006</v>
      </c>
      <c r="N78" s="120">
        <v>507</v>
      </c>
      <c r="P78" s="27"/>
      <c r="Q78" s="27"/>
      <c r="R78" s="10"/>
    </row>
    <row r="79" spans="1:18" outlineLevel="1">
      <c r="B79" s="102" t="s">
        <v>107</v>
      </c>
      <c r="C79" s="103" t="s">
        <v>120</v>
      </c>
      <c r="D79" s="118" t="s">
        <v>155</v>
      </c>
      <c r="E79" s="200" t="s">
        <v>122</v>
      </c>
      <c r="F79" s="13">
        <v>96000</v>
      </c>
      <c r="G79" s="13" t="s">
        <v>117</v>
      </c>
      <c r="H79" s="58" t="s">
        <v>91</v>
      </c>
      <c r="I79" s="14" t="s">
        <v>52</v>
      </c>
      <c r="J79" s="99"/>
      <c r="K79" s="130">
        <v>48.8125</v>
      </c>
      <c r="L79" s="127">
        <v>29.905999999999999</v>
      </c>
      <c r="M79" s="127">
        <v>66.531000000000006</v>
      </c>
      <c r="N79" s="121">
        <v>507</v>
      </c>
      <c r="P79" s="28"/>
      <c r="Q79" s="28"/>
      <c r="R79" s="17"/>
    </row>
    <row r="80" spans="1:18" outlineLevel="1">
      <c r="B80" s="102" t="s">
        <v>107</v>
      </c>
      <c r="C80" s="103" t="s">
        <v>120</v>
      </c>
      <c r="D80" s="118" t="s">
        <v>156</v>
      </c>
      <c r="E80" s="200" t="s">
        <v>122</v>
      </c>
      <c r="F80" s="13">
        <v>120000</v>
      </c>
      <c r="G80" s="13" t="s">
        <v>56</v>
      </c>
      <c r="H80" s="58" t="s">
        <v>91</v>
      </c>
      <c r="I80" s="14" t="s">
        <v>52</v>
      </c>
      <c r="J80" s="99"/>
      <c r="K80" s="130">
        <v>48.8125</v>
      </c>
      <c r="L80" s="127">
        <v>29.905999999999999</v>
      </c>
      <c r="M80" s="127">
        <v>66.531000000000006</v>
      </c>
      <c r="N80" s="121">
        <v>507</v>
      </c>
      <c r="P80" s="28"/>
      <c r="Q80" s="28"/>
      <c r="R80" s="17"/>
    </row>
    <row r="81" spans="1:18" outlineLevel="1">
      <c r="B81" s="102" t="s">
        <v>107</v>
      </c>
      <c r="C81" s="103" t="s">
        <v>120</v>
      </c>
      <c r="D81" s="118" t="s">
        <v>157</v>
      </c>
      <c r="E81" s="200" t="s">
        <v>122</v>
      </c>
      <c r="F81" s="13">
        <v>120000</v>
      </c>
      <c r="G81" s="13" t="s">
        <v>117</v>
      </c>
      <c r="H81" s="58" t="s">
        <v>91</v>
      </c>
      <c r="I81" s="14" t="s">
        <v>52</v>
      </c>
      <c r="J81" s="99"/>
      <c r="K81" s="130">
        <v>48.8125</v>
      </c>
      <c r="L81" s="127">
        <v>29.905999999999999</v>
      </c>
      <c r="M81" s="127">
        <v>66.531000000000006</v>
      </c>
      <c r="N81" s="121">
        <v>507</v>
      </c>
      <c r="P81" s="28"/>
      <c r="Q81" s="28"/>
      <c r="R81" s="17"/>
    </row>
    <row r="82" spans="1:18" outlineLevel="1">
      <c r="B82" s="102" t="s">
        <v>107</v>
      </c>
      <c r="C82" s="103" t="s">
        <v>120</v>
      </c>
      <c r="D82" s="118" t="s">
        <v>158</v>
      </c>
      <c r="E82" s="200" t="s">
        <v>122</v>
      </c>
      <c r="F82" s="13">
        <v>144000</v>
      </c>
      <c r="G82" s="13" t="s">
        <v>56</v>
      </c>
      <c r="H82" s="58" t="s">
        <v>91</v>
      </c>
      <c r="I82" s="14" t="s">
        <v>52</v>
      </c>
      <c r="J82" s="99"/>
      <c r="K82" s="130">
        <v>48.8125</v>
      </c>
      <c r="L82" s="127">
        <v>29.905999999999999</v>
      </c>
      <c r="M82" s="127">
        <v>66.531000000000006</v>
      </c>
      <c r="N82" s="121">
        <v>639</v>
      </c>
      <c r="P82" s="28"/>
      <c r="Q82" s="28"/>
      <c r="R82" s="17"/>
    </row>
    <row r="83" spans="1:18" outlineLevel="1">
      <c r="B83" s="102" t="s">
        <v>107</v>
      </c>
      <c r="C83" s="103" t="s">
        <v>120</v>
      </c>
      <c r="D83" s="118" t="s">
        <v>159</v>
      </c>
      <c r="E83" s="200" t="s">
        <v>122</v>
      </c>
      <c r="F83" s="13">
        <v>144000</v>
      </c>
      <c r="G83" s="13" t="s">
        <v>117</v>
      </c>
      <c r="H83" s="58" t="s">
        <v>91</v>
      </c>
      <c r="I83" s="14" t="s">
        <v>52</v>
      </c>
      <c r="J83" s="99"/>
      <c r="K83" s="130">
        <v>48.8125</v>
      </c>
      <c r="L83" s="127">
        <v>29.905999999999999</v>
      </c>
      <c r="M83" s="127">
        <v>66.531000000000006</v>
      </c>
      <c r="N83" s="121">
        <v>639</v>
      </c>
      <c r="P83" s="28"/>
      <c r="Q83" s="28"/>
      <c r="R83" s="17"/>
    </row>
    <row r="84" spans="1:18" outlineLevel="1">
      <c r="B84" s="102" t="s">
        <v>107</v>
      </c>
      <c r="C84" s="103" t="s">
        <v>120</v>
      </c>
      <c r="D84" s="118" t="s">
        <v>160</v>
      </c>
      <c r="E84" s="200" t="s">
        <v>122</v>
      </c>
      <c r="F84" s="13">
        <v>168000</v>
      </c>
      <c r="G84" s="13" t="s">
        <v>56</v>
      </c>
      <c r="H84" s="58" t="s">
        <v>91</v>
      </c>
      <c r="I84" s="14" t="s">
        <v>52</v>
      </c>
      <c r="J84" s="99"/>
      <c r="K84" s="130">
        <v>48.8125</v>
      </c>
      <c r="L84" s="127">
        <v>29.905999999999999</v>
      </c>
      <c r="M84" s="127">
        <v>66.531000000000006</v>
      </c>
      <c r="N84" s="121">
        <v>639</v>
      </c>
      <c r="P84" s="28"/>
      <c r="Q84" s="28"/>
      <c r="R84" s="17"/>
    </row>
    <row r="85" spans="1:18" outlineLevel="1">
      <c r="B85" s="102" t="s">
        <v>107</v>
      </c>
      <c r="C85" s="103" t="s">
        <v>120</v>
      </c>
      <c r="D85" s="118" t="s">
        <v>161</v>
      </c>
      <c r="E85" s="200" t="s">
        <v>122</v>
      </c>
      <c r="F85" s="13">
        <v>168000</v>
      </c>
      <c r="G85" s="13" t="s">
        <v>117</v>
      </c>
      <c r="H85" s="58" t="s">
        <v>91</v>
      </c>
      <c r="I85" s="14" t="s">
        <v>52</v>
      </c>
      <c r="J85" s="99"/>
      <c r="K85" s="130">
        <v>48.8125</v>
      </c>
      <c r="L85" s="127">
        <v>29.905999999999999</v>
      </c>
      <c r="M85" s="127">
        <v>66.531000000000006</v>
      </c>
      <c r="N85" s="121">
        <v>639</v>
      </c>
      <c r="P85" s="28"/>
      <c r="Q85" s="28"/>
      <c r="R85" s="17"/>
    </row>
    <row r="86" spans="1:18" outlineLevel="1">
      <c r="B86" s="102" t="s">
        <v>107</v>
      </c>
      <c r="C86" s="103" t="s">
        <v>120</v>
      </c>
      <c r="D86" s="118" t="s">
        <v>162</v>
      </c>
      <c r="E86" s="200" t="s">
        <v>122</v>
      </c>
      <c r="F86" s="13">
        <v>192000</v>
      </c>
      <c r="G86" s="13" t="s">
        <v>56</v>
      </c>
      <c r="H86" s="58" t="s">
        <v>91</v>
      </c>
      <c r="I86" s="14" t="s">
        <v>52</v>
      </c>
      <c r="J86" s="99"/>
      <c r="K86" s="130">
        <v>48.8125</v>
      </c>
      <c r="L86" s="127">
        <v>29.905999999999999</v>
      </c>
      <c r="M86" s="127">
        <v>66.531000000000006</v>
      </c>
      <c r="N86" s="121">
        <v>659</v>
      </c>
      <c r="P86" s="28"/>
      <c r="Q86" s="28"/>
      <c r="R86" s="17"/>
    </row>
    <row r="87" spans="1:18" outlineLevel="1">
      <c r="B87" s="102" t="s">
        <v>107</v>
      </c>
      <c r="C87" s="103" t="s">
        <v>120</v>
      </c>
      <c r="D87" s="118" t="s">
        <v>163</v>
      </c>
      <c r="E87" s="200" t="s">
        <v>122</v>
      </c>
      <c r="F87" s="13">
        <v>192000</v>
      </c>
      <c r="G87" s="13" t="s">
        <v>117</v>
      </c>
      <c r="H87" s="58" t="s">
        <v>91</v>
      </c>
      <c r="I87" s="14" t="s">
        <v>52</v>
      </c>
      <c r="J87" s="99"/>
      <c r="K87" s="130">
        <v>48.8125</v>
      </c>
      <c r="L87" s="127">
        <v>29.905999999999999</v>
      </c>
      <c r="M87" s="127">
        <v>66.531000000000006</v>
      </c>
      <c r="N87" s="121">
        <v>659</v>
      </c>
      <c r="P87" s="28"/>
      <c r="Q87" s="28"/>
      <c r="R87" s="17"/>
    </row>
    <row r="88" spans="1:18" outlineLevel="1">
      <c r="B88" s="102" t="s">
        <v>107</v>
      </c>
      <c r="C88" s="103" t="s">
        <v>120</v>
      </c>
      <c r="D88" s="118" t="s">
        <v>164</v>
      </c>
      <c r="E88" s="200" t="s">
        <v>122</v>
      </c>
      <c r="F88" s="13">
        <v>216000</v>
      </c>
      <c r="G88" s="13" t="s">
        <v>56</v>
      </c>
      <c r="H88" s="58" t="s">
        <v>91</v>
      </c>
      <c r="I88" s="14" t="s">
        <v>52</v>
      </c>
      <c r="J88" s="99"/>
      <c r="K88" s="130">
        <v>48.8125</v>
      </c>
      <c r="L88" s="127">
        <v>29.905999999999999</v>
      </c>
      <c r="M88" s="127">
        <v>66.531000000000006</v>
      </c>
      <c r="N88" s="121">
        <v>666</v>
      </c>
      <c r="P88" s="28"/>
      <c r="Q88" s="28"/>
      <c r="R88" s="17"/>
    </row>
    <row r="89" spans="1:18" outlineLevel="1">
      <c r="B89" s="102" t="s">
        <v>107</v>
      </c>
      <c r="C89" s="103" t="s">
        <v>120</v>
      </c>
      <c r="D89" s="118" t="s">
        <v>165</v>
      </c>
      <c r="E89" s="200" t="s">
        <v>122</v>
      </c>
      <c r="F89" s="13">
        <v>216000</v>
      </c>
      <c r="G89" s="13" t="s">
        <v>117</v>
      </c>
      <c r="H89" s="58" t="s">
        <v>91</v>
      </c>
      <c r="I89" s="14" t="s">
        <v>52</v>
      </c>
      <c r="J89" s="99"/>
      <c r="K89" s="130">
        <v>48.8125</v>
      </c>
      <c r="L89" s="127">
        <v>29.905999999999999</v>
      </c>
      <c r="M89" s="127">
        <v>66.531000000000006</v>
      </c>
      <c r="N89" s="121">
        <v>666</v>
      </c>
      <c r="P89" s="28"/>
      <c r="Q89" s="28"/>
      <c r="R89" s="17"/>
    </row>
    <row r="90" spans="1:18" outlineLevel="1">
      <c r="B90" s="102" t="s">
        <v>107</v>
      </c>
      <c r="C90" s="103" t="s">
        <v>120</v>
      </c>
      <c r="D90" s="118" t="s">
        <v>166</v>
      </c>
      <c r="E90" s="200" t="s">
        <v>122</v>
      </c>
      <c r="F90" s="13">
        <v>241000</v>
      </c>
      <c r="G90" s="13" t="s">
        <v>56</v>
      </c>
      <c r="H90" s="58" t="s">
        <v>91</v>
      </c>
      <c r="I90" s="14" t="s">
        <v>52</v>
      </c>
      <c r="J90" s="99"/>
      <c r="K90" s="130">
        <v>48.8125</v>
      </c>
      <c r="L90" s="127">
        <v>29.905999999999999</v>
      </c>
      <c r="M90" s="127">
        <v>66.531000000000006</v>
      </c>
      <c r="N90" s="121">
        <v>666</v>
      </c>
      <c r="P90" s="28"/>
      <c r="Q90" s="28"/>
      <c r="R90" s="17"/>
    </row>
    <row r="91" spans="1:18" ht="15" thickBot="1">
      <c r="A91" s="35" t="s">
        <v>150</v>
      </c>
      <c r="B91" s="108" t="s">
        <v>107</v>
      </c>
      <c r="C91" s="109" t="s">
        <v>120</v>
      </c>
      <c r="D91" s="119" t="s">
        <v>167</v>
      </c>
      <c r="E91" s="201" t="s">
        <v>122</v>
      </c>
      <c r="F91" s="13">
        <v>241000</v>
      </c>
      <c r="G91" s="20" t="s">
        <v>117</v>
      </c>
      <c r="H91" s="61" t="s">
        <v>91</v>
      </c>
      <c r="I91" s="22" t="s">
        <v>52</v>
      </c>
      <c r="J91" s="99"/>
      <c r="K91" s="131">
        <v>48.8125</v>
      </c>
      <c r="L91" s="132">
        <v>29.905999999999999</v>
      </c>
      <c r="M91" s="132">
        <v>66.531000000000006</v>
      </c>
      <c r="N91" s="128">
        <v>666</v>
      </c>
      <c r="P91" s="40"/>
      <c r="Q91" s="40"/>
      <c r="R91" s="25"/>
    </row>
  </sheetData>
  <mergeCells count="13">
    <mergeCell ref="X1:AA1"/>
    <mergeCell ref="A1:B1"/>
    <mergeCell ref="J1:J2"/>
    <mergeCell ref="O1:O2"/>
    <mergeCell ref="S1:S2"/>
    <mergeCell ref="T1:W1"/>
    <mergeCell ref="AX1:AX2"/>
    <mergeCell ref="AB1:AE1"/>
    <mergeCell ref="AF1:AF2"/>
    <mergeCell ref="AI1:AI2"/>
    <mergeCell ref="AL1:AL2"/>
    <mergeCell ref="AP1:AP2"/>
    <mergeCell ref="AU1:AU2"/>
  </mergeCells>
  <pageMargins left="0.7" right="0.7" top="0.75" bottom="0.75" header="0.3" footer="0.3"/>
  <pageSetup paperSize="17" scale="67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windowProtection="1" topLeftCell="A19" zoomScale="80" zoomScaleNormal="80" workbookViewId="0">
      <selection activeCell="A11" sqref="A11"/>
    </sheetView>
  </sheetViews>
  <sheetFormatPr defaultRowHeight="13.2"/>
  <cols>
    <col min="1" max="1" width="23.44140625" style="133" customWidth="1"/>
    <col min="2" max="2" width="7.6640625" style="133" customWidth="1"/>
    <col min="3" max="3" width="2.6640625" style="133" customWidth="1"/>
    <col min="4" max="4" width="4.6640625" style="133" customWidth="1"/>
    <col min="5" max="6" width="2.6640625" style="133" customWidth="1"/>
    <col min="7" max="8" width="8.88671875" style="133"/>
    <col min="9" max="9" width="7.6640625" style="133" customWidth="1"/>
    <col min="10" max="10" width="2.6640625" style="133" customWidth="1"/>
    <col min="11" max="11" width="4.6640625" style="133" customWidth="1"/>
    <col min="12" max="13" width="2.6640625" style="133" customWidth="1"/>
    <col min="14" max="15" width="8.88671875" style="133"/>
    <col min="16" max="16" width="7.6640625" style="133" customWidth="1"/>
    <col min="17" max="17" width="2.6640625" style="133" customWidth="1"/>
    <col min="18" max="19" width="4.6640625" style="133" customWidth="1"/>
    <col min="20" max="21" width="2.6640625" style="133" customWidth="1"/>
    <col min="22" max="27" width="8.88671875" style="133"/>
    <col min="28" max="28" width="13.88671875" style="133" customWidth="1"/>
    <col min="29" max="16384" width="8.88671875" style="133"/>
  </cols>
  <sheetData>
    <row r="1" spans="1:23">
      <c r="B1" s="133" t="s">
        <v>169</v>
      </c>
    </row>
    <row r="4" spans="1:23" ht="13.8" thickBot="1">
      <c r="C4" s="133" t="s">
        <v>170</v>
      </c>
      <c r="G4" s="133" t="s">
        <v>171</v>
      </c>
      <c r="H4" s="133" t="s">
        <v>172</v>
      </c>
      <c r="J4" s="133" t="s">
        <v>173</v>
      </c>
      <c r="N4" s="133" t="s">
        <v>171</v>
      </c>
      <c r="O4" s="133" t="s">
        <v>172</v>
      </c>
      <c r="Q4" s="133" t="s">
        <v>174</v>
      </c>
      <c r="V4" s="133" t="s">
        <v>171</v>
      </c>
      <c r="W4" s="133" t="s">
        <v>172</v>
      </c>
    </row>
    <row r="5" spans="1:23">
      <c r="A5" s="206"/>
      <c r="B5" s="134" t="s">
        <v>175</v>
      </c>
      <c r="C5" s="135" t="s">
        <v>176</v>
      </c>
      <c r="D5" s="135">
        <v>128</v>
      </c>
      <c r="E5" s="136" t="s">
        <v>177</v>
      </c>
      <c r="F5" s="137">
        <v>1</v>
      </c>
      <c r="G5" s="133">
        <v>1</v>
      </c>
      <c r="H5" s="133">
        <v>1</v>
      </c>
      <c r="I5" s="134" t="s">
        <v>175</v>
      </c>
      <c r="J5" s="135" t="s">
        <v>100</v>
      </c>
      <c r="K5" s="135">
        <v>82</v>
      </c>
      <c r="L5" s="136" t="s">
        <v>177</v>
      </c>
      <c r="M5" s="137">
        <v>1</v>
      </c>
      <c r="N5" s="133">
        <v>1</v>
      </c>
      <c r="O5" s="133">
        <v>1</v>
      </c>
      <c r="P5" s="134" t="s">
        <v>175</v>
      </c>
      <c r="Q5" s="135" t="s">
        <v>178</v>
      </c>
      <c r="R5" s="135">
        <v>128</v>
      </c>
      <c r="S5" s="135" t="s">
        <v>179</v>
      </c>
      <c r="T5" s="136" t="s">
        <v>177</v>
      </c>
      <c r="U5" s="137">
        <v>1</v>
      </c>
      <c r="V5" s="133">
        <v>1</v>
      </c>
      <c r="W5" s="133">
        <v>1</v>
      </c>
    </row>
    <row r="6" spans="1:23">
      <c r="A6" s="206"/>
      <c r="B6" s="138" t="s">
        <v>175</v>
      </c>
      <c r="C6" s="139" t="s">
        <v>176</v>
      </c>
      <c r="D6" s="139">
        <v>128</v>
      </c>
      <c r="E6" s="140" t="s">
        <v>177</v>
      </c>
      <c r="F6" s="141">
        <v>2</v>
      </c>
      <c r="G6" s="133">
        <v>1</v>
      </c>
      <c r="H6" s="133">
        <v>1</v>
      </c>
      <c r="I6" s="138" t="s">
        <v>175</v>
      </c>
      <c r="J6" s="139" t="s">
        <v>100</v>
      </c>
      <c r="K6" s="139">
        <v>82</v>
      </c>
      <c r="L6" s="140" t="s">
        <v>177</v>
      </c>
      <c r="M6" s="141">
        <v>2</v>
      </c>
      <c r="N6" s="133">
        <v>1</v>
      </c>
      <c r="O6" s="133">
        <v>1</v>
      </c>
      <c r="P6" s="138" t="s">
        <v>175</v>
      </c>
      <c r="Q6" s="139" t="s">
        <v>178</v>
      </c>
      <c r="R6" s="139">
        <v>128</v>
      </c>
      <c r="S6" s="139" t="s">
        <v>179</v>
      </c>
      <c r="T6" s="140" t="s">
        <v>177</v>
      </c>
      <c r="U6" s="141">
        <v>2</v>
      </c>
      <c r="V6" s="133">
        <v>1</v>
      </c>
      <c r="W6" s="133">
        <v>1</v>
      </c>
    </row>
    <row r="7" spans="1:23">
      <c r="A7" s="206"/>
      <c r="B7" s="142"/>
      <c r="C7" s="143"/>
      <c r="D7" s="143"/>
      <c r="E7" s="144"/>
      <c r="F7" s="145"/>
      <c r="G7" s="146"/>
      <c r="H7" s="146"/>
      <c r="I7" s="142"/>
      <c r="J7" s="143"/>
      <c r="K7" s="143"/>
      <c r="L7" s="144"/>
      <c r="M7" s="145"/>
      <c r="N7" s="146"/>
      <c r="O7" s="146"/>
      <c r="P7" s="138" t="s">
        <v>175</v>
      </c>
      <c r="Q7" s="139" t="s">
        <v>178</v>
      </c>
      <c r="R7" s="139">
        <v>128</v>
      </c>
      <c r="S7" s="139" t="s">
        <v>180</v>
      </c>
      <c r="T7" s="140" t="s">
        <v>177</v>
      </c>
      <c r="U7" s="141">
        <v>1</v>
      </c>
      <c r="V7" s="146">
        <v>1</v>
      </c>
      <c r="W7" s="146">
        <v>1</v>
      </c>
    </row>
    <row r="8" spans="1:23">
      <c r="A8" s="206"/>
      <c r="B8" s="142"/>
      <c r="C8" s="143"/>
      <c r="D8" s="143"/>
      <c r="E8" s="144"/>
      <c r="F8" s="145"/>
      <c r="G8" s="146"/>
      <c r="H8" s="146"/>
      <c r="I8" s="142"/>
      <c r="J8" s="143"/>
      <c r="K8" s="143"/>
      <c r="L8" s="144"/>
      <c r="M8" s="145"/>
      <c r="N8" s="146"/>
      <c r="O8" s="146"/>
      <c r="P8" s="138" t="s">
        <v>175</v>
      </c>
      <c r="Q8" s="139" t="s">
        <v>178</v>
      </c>
      <c r="R8" s="139">
        <v>128</v>
      </c>
      <c r="S8" s="139" t="s">
        <v>180</v>
      </c>
      <c r="T8" s="140" t="s">
        <v>177</v>
      </c>
      <c r="U8" s="141">
        <v>2</v>
      </c>
      <c r="V8" s="143">
        <v>1</v>
      </c>
      <c r="W8" s="143">
        <v>1</v>
      </c>
    </row>
    <row r="9" spans="1:23">
      <c r="A9" s="206"/>
      <c r="B9" s="142"/>
      <c r="C9" s="143"/>
      <c r="D9" s="143"/>
      <c r="E9" s="144"/>
      <c r="F9" s="145"/>
      <c r="G9" s="146"/>
      <c r="H9" s="146"/>
      <c r="I9" s="142"/>
      <c r="J9" s="143"/>
      <c r="K9" s="143"/>
      <c r="L9" s="144"/>
      <c r="M9" s="145"/>
      <c r="N9" s="146"/>
      <c r="O9" s="146"/>
      <c r="P9" s="138" t="s">
        <v>175</v>
      </c>
      <c r="Q9" s="139" t="s">
        <v>178</v>
      </c>
      <c r="R9" s="139">
        <v>114</v>
      </c>
      <c r="S9" s="139" t="s">
        <v>180</v>
      </c>
      <c r="T9" s="140" t="s">
        <v>177</v>
      </c>
      <c r="U9" s="141">
        <v>1</v>
      </c>
      <c r="V9" s="143">
        <v>1</v>
      </c>
      <c r="W9" s="143">
        <v>1</v>
      </c>
    </row>
    <row r="10" spans="1:23" ht="13.8" thickBot="1">
      <c r="A10" s="206"/>
      <c r="B10" s="147"/>
      <c r="C10" s="148"/>
      <c r="D10" s="148"/>
      <c r="E10" s="149"/>
      <c r="F10" s="150"/>
      <c r="G10" s="146"/>
      <c r="H10" s="146"/>
      <c r="I10" s="147"/>
      <c r="J10" s="148"/>
      <c r="K10" s="148"/>
      <c r="L10" s="149"/>
      <c r="M10" s="150"/>
      <c r="N10" s="146"/>
      <c r="O10" s="146"/>
      <c r="P10" s="151" t="s">
        <v>175</v>
      </c>
      <c r="Q10" s="152" t="s">
        <v>178</v>
      </c>
      <c r="R10" s="152">
        <v>114</v>
      </c>
      <c r="S10" s="152" t="s">
        <v>180</v>
      </c>
      <c r="T10" s="153" t="s">
        <v>177</v>
      </c>
      <c r="U10" s="154">
        <v>2</v>
      </c>
      <c r="V10" s="143">
        <v>1</v>
      </c>
      <c r="W10" s="143">
        <v>1</v>
      </c>
    </row>
    <row r="11" spans="1:23">
      <c r="B11" s="134" t="s">
        <v>181</v>
      </c>
      <c r="C11" s="135" t="s">
        <v>176</v>
      </c>
      <c r="D11" s="135">
        <v>128</v>
      </c>
      <c r="E11" s="136" t="s">
        <v>177</v>
      </c>
      <c r="F11" s="137">
        <v>1</v>
      </c>
      <c r="G11" s="133">
        <v>1</v>
      </c>
      <c r="H11" s="133">
        <v>1</v>
      </c>
      <c r="I11" s="155" t="s">
        <v>181</v>
      </c>
      <c r="J11" s="156" t="s">
        <v>100</v>
      </c>
      <c r="K11" s="156">
        <v>82</v>
      </c>
      <c r="L11" s="157" t="s">
        <v>177</v>
      </c>
      <c r="M11" s="158">
        <v>1</v>
      </c>
      <c r="O11" s="133">
        <v>1</v>
      </c>
      <c r="P11" s="134" t="s">
        <v>181</v>
      </c>
      <c r="Q11" s="135" t="s">
        <v>178</v>
      </c>
      <c r="R11" s="135">
        <v>128</v>
      </c>
      <c r="S11" s="135" t="s">
        <v>179</v>
      </c>
      <c r="T11" s="136" t="s">
        <v>177</v>
      </c>
      <c r="U11" s="137">
        <v>1</v>
      </c>
      <c r="V11" s="133">
        <v>1</v>
      </c>
      <c r="W11" s="133">
        <v>1</v>
      </c>
    </row>
    <row r="12" spans="1:23">
      <c r="B12" s="138" t="s">
        <v>181</v>
      </c>
      <c r="C12" s="139" t="s">
        <v>176</v>
      </c>
      <c r="D12" s="139">
        <v>128</v>
      </c>
      <c r="E12" s="140" t="s">
        <v>177</v>
      </c>
      <c r="F12" s="141">
        <v>2</v>
      </c>
      <c r="G12" s="133">
        <v>1</v>
      </c>
      <c r="H12" s="133">
        <v>1</v>
      </c>
      <c r="I12" s="159" t="s">
        <v>181</v>
      </c>
      <c r="J12" s="160" t="s">
        <v>100</v>
      </c>
      <c r="K12" s="160">
        <v>82</v>
      </c>
      <c r="L12" s="161" t="s">
        <v>177</v>
      </c>
      <c r="M12" s="162">
        <v>2</v>
      </c>
      <c r="O12" s="133">
        <v>1</v>
      </c>
      <c r="P12" s="138" t="s">
        <v>181</v>
      </c>
      <c r="Q12" s="139" t="s">
        <v>178</v>
      </c>
      <c r="R12" s="139">
        <v>128</v>
      </c>
      <c r="S12" s="139" t="s">
        <v>179</v>
      </c>
      <c r="T12" s="140" t="s">
        <v>177</v>
      </c>
      <c r="U12" s="141">
        <v>2</v>
      </c>
      <c r="V12" s="133">
        <v>1</v>
      </c>
      <c r="W12" s="133">
        <v>1</v>
      </c>
    </row>
    <row r="13" spans="1:23">
      <c r="B13" s="159"/>
      <c r="C13" s="160"/>
      <c r="D13" s="160"/>
      <c r="E13" s="161"/>
      <c r="F13" s="162"/>
      <c r="I13" s="159" t="s">
        <v>181</v>
      </c>
      <c r="J13" s="160" t="s">
        <v>100</v>
      </c>
      <c r="K13" s="160">
        <v>60</v>
      </c>
      <c r="L13" s="161" t="s">
        <v>177</v>
      </c>
      <c r="M13" s="162">
        <v>1</v>
      </c>
      <c r="O13" s="133">
        <v>1</v>
      </c>
      <c r="P13" s="138" t="s">
        <v>181</v>
      </c>
      <c r="Q13" s="139" t="s">
        <v>178</v>
      </c>
      <c r="R13" s="139">
        <v>128</v>
      </c>
      <c r="S13" s="139" t="s">
        <v>180</v>
      </c>
      <c r="T13" s="140" t="s">
        <v>177</v>
      </c>
      <c r="U13" s="141">
        <v>1</v>
      </c>
      <c r="V13" s="133">
        <v>1</v>
      </c>
      <c r="W13" s="133">
        <v>1</v>
      </c>
    </row>
    <row r="14" spans="1:23">
      <c r="B14" s="159"/>
      <c r="C14" s="160"/>
      <c r="D14" s="160"/>
      <c r="E14" s="161"/>
      <c r="F14" s="162"/>
      <c r="I14" s="159" t="s">
        <v>181</v>
      </c>
      <c r="J14" s="160" t="s">
        <v>100</v>
      </c>
      <c r="K14" s="160">
        <v>60</v>
      </c>
      <c r="L14" s="161" t="s">
        <v>177</v>
      </c>
      <c r="M14" s="162">
        <v>2</v>
      </c>
      <c r="O14" s="133">
        <v>1</v>
      </c>
      <c r="P14" s="138" t="s">
        <v>181</v>
      </c>
      <c r="Q14" s="139" t="s">
        <v>178</v>
      </c>
      <c r="R14" s="139">
        <v>128</v>
      </c>
      <c r="S14" s="139" t="s">
        <v>180</v>
      </c>
      <c r="T14" s="140" t="s">
        <v>177</v>
      </c>
      <c r="U14" s="141">
        <v>2</v>
      </c>
      <c r="V14" s="133">
        <v>1</v>
      </c>
      <c r="W14" s="133">
        <v>1</v>
      </c>
    </row>
    <row r="15" spans="1:23">
      <c r="B15" s="159"/>
      <c r="C15" s="160"/>
      <c r="D15" s="160"/>
      <c r="E15" s="161"/>
      <c r="F15" s="162"/>
      <c r="I15" s="159" t="s">
        <v>181</v>
      </c>
      <c r="J15" s="160" t="s">
        <v>100</v>
      </c>
      <c r="K15" s="160">
        <v>38</v>
      </c>
      <c r="L15" s="161" t="s">
        <v>177</v>
      </c>
      <c r="M15" s="162">
        <v>1</v>
      </c>
      <c r="O15" s="133">
        <v>1</v>
      </c>
      <c r="P15" s="138" t="s">
        <v>181</v>
      </c>
      <c r="Q15" s="139" t="s">
        <v>178</v>
      </c>
      <c r="R15" s="139">
        <v>114</v>
      </c>
      <c r="S15" s="139" t="s">
        <v>180</v>
      </c>
      <c r="T15" s="140" t="s">
        <v>177</v>
      </c>
      <c r="U15" s="141">
        <v>1</v>
      </c>
      <c r="V15" s="133">
        <v>1</v>
      </c>
      <c r="W15" s="133">
        <v>1</v>
      </c>
    </row>
    <row r="16" spans="1:23" ht="13.8" thickBot="1">
      <c r="B16" s="163"/>
      <c r="C16" s="164"/>
      <c r="D16" s="164"/>
      <c r="E16" s="165"/>
      <c r="F16" s="166"/>
      <c r="I16" s="163" t="s">
        <v>181</v>
      </c>
      <c r="J16" s="164" t="s">
        <v>100</v>
      </c>
      <c r="K16" s="164">
        <v>38</v>
      </c>
      <c r="L16" s="165" t="s">
        <v>177</v>
      </c>
      <c r="M16" s="166">
        <v>2</v>
      </c>
      <c r="O16" s="133">
        <v>1</v>
      </c>
      <c r="P16" s="151" t="s">
        <v>181</v>
      </c>
      <c r="Q16" s="152" t="s">
        <v>178</v>
      </c>
      <c r="R16" s="152">
        <v>114</v>
      </c>
      <c r="S16" s="152" t="s">
        <v>180</v>
      </c>
      <c r="T16" s="153" t="s">
        <v>177</v>
      </c>
      <c r="U16" s="154">
        <v>2</v>
      </c>
      <c r="V16" s="133">
        <v>1</v>
      </c>
      <c r="W16" s="133">
        <v>1</v>
      </c>
    </row>
    <row r="17" spans="2:29">
      <c r="B17" s="134" t="s">
        <v>182</v>
      </c>
      <c r="C17" s="135" t="s">
        <v>176</v>
      </c>
      <c r="D17" s="135">
        <v>128</v>
      </c>
      <c r="E17" s="136" t="s">
        <v>177</v>
      </c>
      <c r="F17" s="137">
        <v>1</v>
      </c>
      <c r="G17" s="133">
        <v>1</v>
      </c>
      <c r="H17" s="133">
        <v>1</v>
      </c>
      <c r="I17" s="155" t="s">
        <v>182</v>
      </c>
      <c r="J17" s="156" t="s">
        <v>100</v>
      </c>
      <c r="K17" s="156">
        <v>82</v>
      </c>
      <c r="L17" s="157" t="s">
        <v>177</v>
      </c>
      <c r="M17" s="158">
        <v>1</v>
      </c>
      <c r="O17" s="133">
        <v>1</v>
      </c>
      <c r="P17" s="134" t="s">
        <v>182</v>
      </c>
      <c r="Q17" s="135" t="s">
        <v>178</v>
      </c>
      <c r="R17" s="135">
        <v>128</v>
      </c>
      <c r="S17" s="135" t="s">
        <v>179</v>
      </c>
      <c r="T17" s="136" t="s">
        <v>177</v>
      </c>
      <c r="U17" s="137">
        <v>1</v>
      </c>
      <c r="V17" s="133">
        <v>1</v>
      </c>
      <c r="W17" s="133">
        <v>1</v>
      </c>
    </row>
    <row r="18" spans="2:29">
      <c r="B18" s="138" t="s">
        <v>182</v>
      </c>
      <c r="C18" s="139" t="s">
        <v>176</v>
      </c>
      <c r="D18" s="139">
        <v>128</v>
      </c>
      <c r="E18" s="140" t="s">
        <v>177</v>
      </c>
      <c r="F18" s="141">
        <v>2</v>
      </c>
      <c r="G18" s="133">
        <v>1</v>
      </c>
      <c r="H18" s="133">
        <v>1</v>
      </c>
      <c r="I18" s="159" t="s">
        <v>182</v>
      </c>
      <c r="J18" s="160" t="s">
        <v>100</v>
      </c>
      <c r="K18" s="160">
        <v>82</v>
      </c>
      <c r="L18" s="161" t="s">
        <v>177</v>
      </c>
      <c r="M18" s="162">
        <v>2</v>
      </c>
      <c r="O18" s="133">
        <v>1</v>
      </c>
      <c r="P18" s="138" t="s">
        <v>182</v>
      </c>
      <c r="Q18" s="139" t="s">
        <v>178</v>
      </c>
      <c r="R18" s="139">
        <v>128</v>
      </c>
      <c r="S18" s="139" t="s">
        <v>179</v>
      </c>
      <c r="T18" s="140" t="s">
        <v>177</v>
      </c>
      <c r="U18" s="141">
        <v>2</v>
      </c>
      <c r="V18" s="133">
        <v>1</v>
      </c>
      <c r="W18" s="133">
        <v>1</v>
      </c>
    </row>
    <row r="19" spans="2:29">
      <c r="B19" s="138" t="s">
        <v>182</v>
      </c>
      <c r="C19" s="139" t="s">
        <v>176</v>
      </c>
      <c r="D19" s="139">
        <v>109</v>
      </c>
      <c r="E19" s="140" t="s">
        <v>177</v>
      </c>
      <c r="F19" s="141">
        <v>1</v>
      </c>
      <c r="G19" s="133">
        <v>1</v>
      </c>
      <c r="H19" s="133">
        <v>1</v>
      </c>
      <c r="I19" s="159" t="s">
        <v>182</v>
      </c>
      <c r="J19" s="160" t="s">
        <v>100</v>
      </c>
      <c r="K19" s="160">
        <v>60</v>
      </c>
      <c r="L19" s="161" t="s">
        <v>177</v>
      </c>
      <c r="M19" s="162">
        <v>1</v>
      </c>
      <c r="O19" s="133">
        <v>1</v>
      </c>
      <c r="P19" s="138" t="s">
        <v>182</v>
      </c>
      <c r="Q19" s="139" t="s">
        <v>178</v>
      </c>
      <c r="R19" s="139">
        <v>128</v>
      </c>
      <c r="S19" s="139" t="s">
        <v>180</v>
      </c>
      <c r="T19" s="140" t="s">
        <v>177</v>
      </c>
      <c r="U19" s="141">
        <v>1</v>
      </c>
      <c r="V19" s="133">
        <v>1</v>
      </c>
      <c r="W19" s="133">
        <v>1</v>
      </c>
    </row>
    <row r="20" spans="2:29">
      <c r="B20" s="138" t="s">
        <v>182</v>
      </c>
      <c r="C20" s="139" t="s">
        <v>176</v>
      </c>
      <c r="D20" s="139">
        <v>109</v>
      </c>
      <c r="E20" s="140" t="s">
        <v>177</v>
      </c>
      <c r="F20" s="141">
        <v>2</v>
      </c>
      <c r="G20" s="133">
        <v>1</v>
      </c>
      <c r="H20" s="133">
        <v>1</v>
      </c>
      <c r="I20" s="159" t="s">
        <v>182</v>
      </c>
      <c r="J20" s="160" t="s">
        <v>100</v>
      </c>
      <c r="K20" s="160">
        <v>60</v>
      </c>
      <c r="L20" s="161" t="s">
        <v>177</v>
      </c>
      <c r="M20" s="162">
        <v>2</v>
      </c>
      <c r="O20" s="133">
        <v>1</v>
      </c>
      <c r="P20" s="138" t="s">
        <v>182</v>
      </c>
      <c r="Q20" s="139" t="s">
        <v>178</v>
      </c>
      <c r="R20" s="139">
        <v>128</v>
      </c>
      <c r="S20" s="139" t="s">
        <v>180</v>
      </c>
      <c r="T20" s="140" t="s">
        <v>177</v>
      </c>
      <c r="U20" s="141">
        <v>2</v>
      </c>
      <c r="V20" s="133">
        <v>1</v>
      </c>
      <c r="W20" s="133">
        <v>1</v>
      </c>
    </row>
    <row r="21" spans="2:29">
      <c r="B21" s="159"/>
      <c r="C21" s="160"/>
      <c r="D21" s="160"/>
      <c r="E21" s="161"/>
      <c r="F21" s="162"/>
      <c r="I21" s="159" t="s">
        <v>182</v>
      </c>
      <c r="J21" s="160" t="s">
        <v>100</v>
      </c>
      <c r="K21" s="160">
        <v>38</v>
      </c>
      <c r="L21" s="161" t="s">
        <v>177</v>
      </c>
      <c r="M21" s="162">
        <v>1</v>
      </c>
      <c r="O21" s="133">
        <v>1</v>
      </c>
      <c r="P21" s="138" t="s">
        <v>182</v>
      </c>
      <c r="Q21" s="139" t="s">
        <v>178</v>
      </c>
      <c r="R21" s="139">
        <v>114</v>
      </c>
      <c r="S21" s="139" t="s">
        <v>180</v>
      </c>
      <c r="T21" s="140" t="s">
        <v>177</v>
      </c>
      <c r="U21" s="141">
        <v>1</v>
      </c>
      <c r="V21" s="133">
        <v>1</v>
      </c>
      <c r="W21" s="133">
        <v>1</v>
      </c>
    </row>
    <row r="22" spans="2:29" ht="13.8" thickBot="1">
      <c r="B22" s="163"/>
      <c r="C22" s="164"/>
      <c r="D22" s="164"/>
      <c r="E22" s="165"/>
      <c r="F22" s="166"/>
      <c r="I22" s="163" t="s">
        <v>182</v>
      </c>
      <c r="J22" s="164" t="s">
        <v>100</v>
      </c>
      <c r="K22" s="164">
        <v>38</v>
      </c>
      <c r="L22" s="165" t="s">
        <v>177</v>
      </c>
      <c r="M22" s="166">
        <v>2</v>
      </c>
      <c r="O22" s="133">
        <v>1</v>
      </c>
      <c r="P22" s="151" t="s">
        <v>182</v>
      </c>
      <c r="Q22" s="152" t="s">
        <v>178</v>
      </c>
      <c r="R22" s="152">
        <v>114</v>
      </c>
      <c r="S22" s="152" t="s">
        <v>180</v>
      </c>
      <c r="T22" s="153" t="s">
        <v>177</v>
      </c>
      <c r="U22" s="154">
        <v>2</v>
      </c>
      <c r="V22" s="133">
        <v>1</v>
      </c>
      <c r="W22" s="133">
        <v>1</v>
      </c>
    </row>
    <row r="23" spans="2:29">
      <c r="B23" s="167" t="s">
        <v>183</v>
      </c>
      <c r="C23" s="168" t="s">
        <v>176</v>
      </c>
      <c r="D23" s="168">
        <v>128</v>
      </c>
      <c r="E23" s="169" t="s">
        <v>177</v>
      </c>
      <c r="F23" s="170">
        <v>1</v>
      </c>
      <c r="G23" s="133">
        <v>1</v>
      </c>
      <c r="H23" s="133">
        <v>1</v>
      </c>
      <c r="I23" s="134" t="s">
        <v>183</v>
      </c>
      <c r="J23" s="135" t="s">
        <v>100</v>
      </c>
      <c r="K23" s="135">
        <v>82</v>
      </c>
      <c r="L23" s="136" t="s">
        <v>177</v>
      </c>
      <c r="M23" s="137">
        <v>1</v>
      </c>
      <c r="N23" s="133">
        <v>1</v>
      </c>
      <c r="O23" s="133">
        <v>1</v>
      </c>
      <c r="P23" s="134" t="s">
        <v>183</v>
      </c>
      <c r="Q23" s="135" t="s">
        <v>178</v>
      </c>
      <c r="R23" s="135">
        <v>128</v>
      </c>
      <c r="S23" s="135" t="s">
        <v>179</v>
      </c>
      <c r="T23" s="136" t="s">
        <v>177</v>
      </c>
      <c r="U23" s="137">
        <v>1</v>
      </c>
      <c r="V23" s="133">
        <v>1</v>
      </c>
      <c r="W23" s="133">
        <v>1</v>
      </c>
    </row>
    <row r="24" spans="2:29">
      <c r="B24" s="171" t="s">
        <v>183</v>
      </c>
      <c r="C24" s="172" t="s">
        <v>176</v>
      </c>
      <c r="D24" s="172">
        <v>128</v>
      </c>
      <c r="E24" s="173" t="s">
        <v>177</v>
      </c>
      <c r="F24" s="174">
        <v>2</v>
      </c>
      <c r="G24" s="133">
        <v>1</v>
      </c>
      <c r="H24" s="133">
        <v>1</v>
      </c>
      <c r="I24" s="138" t="s">
        <v>183</v>
      </c>
      <c r="J24" s="139" t="s">
        <v>100</v>
      </c>
      <c r="K24" s="139">
        <v>82</v>
      </c>
      <c r="L24" s="140" t="s">
        <v>177</v>
      </c>
      <c r="M24" s="141">
        <v>2</v>
      </c>
      <c r="N24" s="133">
        <v>1</v>
      </c>
      <c r="O24" s="133">
        <v>1</v>
      </c>
      <c r="P24" s="138" t="s">
        <v>183</v>
      </c>
      <c r="Q24" s="139" t="s">
        <v>178</v>
      </c>
      <c r="R24" s="139">
        <v>128</v>
      </c>
      <c r="S24" s="139" t="s">
        <v>179</v>
      </c>
      <c r="T24" s="140" t="s">
        <v>177</v>
      </c>
      <c r="U24" s="141">
        <v>2</v>
      </c>
      <c r="V24" s="133">
        <v>1</v>
      </c>
      <c r="W24" s="133">
        <v>1</v>
      </c>
    </row>
    <row r="25" spans="2:29">
      <c r="B25" s="171" t="s">
        <v>183</v>
      </c>
      <c r="C25" s="172" t="s">
        <v>176</v>
      </c>
      <c r="D25" s="172">
        <v>105</v>
      </c>
      <c r="E25" s="173" t="s">
        <v>177</v>
      </c>
      <c r="F25" s="174">
        <v>1</v>
      </c>
      <c r="G25" s="133">
        <v>1</v>
      </c>
      <c r="H25" s="133">
        <v>1</v>
      </c>
      <c r="I25" s="138" t="s">
        <v>183</v>
      </c>
      <c r="J25" s="139" t="s">
        <v>100</v>
      </c>
      <c r="K25" s="139">
        <v>60</v>
      </c>
      <c r="L25" s="140" t="s">
        <v>177</v>
      </c>
      <c r="M25" s="141">
        <v>1</v>
      </c>
      <c r="N25" s="133">
        <v>1</v>
      </c>
      <c r="O25" s="133">
        <v>1</v>
      </c>
      <c r="P25" s="138" t="s">
        <v>183</v>
      </c>
      <c r="Q25" s="139" t="s">
        <v>178</v>
      </c>
      <c r="R25" s="139">
        <v>128</v>
      </c>
      <c r="S25" s="139" t="s">
        <v>180</v>
      </c>
      <c r="T25" s="140" t="s">
        <v>177</v>
      </c>
      <c r="U25" s="141">
        <v>1</v>
      </c>
      <c r="V25" s="133">
        <v>1</v>
      </c>
      <c r="W25" s="133">
        <v>1</v>
      </c>
    </row>
    <row r="26" spans="2:29">
      <c r="B26" s="171" t="s">
        <v>183</v>
      </c>
      <c r="C26" s="172" t="s">
        <v>176</v>
      </c>
      <c r="D26" s="172">
        <v>105</v>
      </c>
      <c r="E26" s="173" t="s">
        <v>177</v>
      </c>
      <c r="F26" s="174">
        <v>2</v>
      </c>
      <c r="G26" s="133">
        <v>1</v>
      </c>
      <c r="H26" s="133">
        <v>1</v>
      </c>
      <c r="I26" s="138" t="s">
        <v>183</v>
      </c>
      <c r="J26" s="139" t="s">
        <v>100</v>
      </c>
      <c r="K26" s="139">
        <v>60</v>
      </c>
      <c r="L26" s="140" t="s">
        <v>177</v>
      </c>
      <c r="M26" s="141">
        <v>2</v>
      </c>
      <c r="N26" s="133">
        <v>1</v>
      </c>
      <c r="O26" s="133">
        <v>1</v>
      </c>
      <c r="P26" s="138" t="s">
        <v>183</v>
      </c>
      <c r="Q26" s="139" t="s">
        <v>178</v>
      </c>
      <c r="R26" s="139">
        <v>128</v>
      </c>
      <c r="S26" s="139" t="s">
        <v>180</v>
      </c>
      <c r="T26" s="140" t="s">
        <v>177</v>
      </c>
      <c r="U26" s="141">
        <v>2</v>
      </c>
      <c r="V26" s="133">
        <v>1</v>
      </c>
      <c r="W26" s="133">
        <v>1</v>
      </c>
    </row>
    <row r="27" spans="2:29">
      <c r="B27" s="142"/>
      <c r="C27" s="143"/>
      <c r="D27" s="143"/>
      <c r="E27" s="144"/>
      <c r="F27" s="145"/>
      <c r="I27" s="138" t="s">
        <v>183</v>
      </c>
      <c r="J27" s="139" t="s">
        <v>100</v>
      </c>
      <c r="K27" s="139">
        <v>38</v>
      </c>
      <c r="L27" s="140" t="s">
        <v>177</v>
      </c>
      <c r="M27" s="141">
        <v>1</v>
      </c>
      <c r="N27" s="133">
        <v>1</v>
      </c>
      <c r="O27" s="133">
        <v>1</v>
      </c>
      <c r="P27" s="138" t="s">
        <v>183</v>
      </c>
      <c r="Q27" s="139" t="s">
        <v>178</v>
      </c>
      <c r="R27" s="139">
        <v>114</v>
      </c>
      <c r="S27" s="139" t="s">
        <v>180</v>
      </c>
      <c r="T27" s="140" t="s">
        <v>177</v>
      </c>
      <c r="U27" s="141">
        <v>1</v>
      </c>
      <c r="V27" s="133">
        <v>1</v>
      </c>
      <c r="W27" s="133">
        <v>1</v>
      </c>
    </row>
    <row r="28" spans="2:29" ht="13.8" thickBot="1">
      <c r="B28" s="147"/>
      <c r="C28" s="148"/>
      <c r="D28" s="148"/>
      <c r="E28" s="149"/>
      <c r="F28" s="150"/>
      <c r="I28" s="151" t="s">
        <v>183</v>
      </c>
      <c r="J28" s="152" t="s">
        <v>100</v>
      </c>
      <c r="K28" s="152">
        <v>38</v>
      </c>
      <c r="L28" s="153" t="s">
        <v>177</v>
      </c>
      <c r="M28" s="154">
        <v>2</v>
      </c>
      <c r="N28" s="133">
        <v>1</v>
      </c>
      <c r="O28" s="133">
        <v>1</v>
      </c>
      <c r="P28" s="151" t="s">
        <v>183</v>
      </c>
      <c r="Q28" s="152" t="s">
        <v>178</v>
      </c>
      <c r="R28" s="152">
        <v>114</v>
      </c>
      <c r="S28" s="152" t="s">
        <v>180</v>
      </c>
      <c r="T28" s="153" t="s">
        <v>177</v>
      </c>
      <c r="U28" s="154">
        <v>2</v>
      </c>
      <c r="V28" s="133">
        <v>1</v>
      </c>
      <c r="W28" s="133">
        <v>1</v>
      </c>
    </row>
    <row r="29" spans="2:29" ht="14.4">
      <c r="B29" s="134" t="s">
        <v>184</v>
      </c>
      <c r="C29" s="135" t="s">
        <v>176</v>
      </c>
      <c r="D29" s="135">
        <v>128</v>
      </c>
      <c r="E29" s="136" t="s">
        <v>177</v>
      </c>
      <c r="F29" s="137">
        <v>1</v>
      </c>
      <c r="G29" s="133">
        <v>1</v>
      </c>
      <c r="H29" s="133">
        <v>1</v>
      </c>
      <c r="I29" s="134" t="s">
        <v>184</v>
      </c>
      <c r="J29" s="135" t="s">
        <v>100</v>
      </c>
      <c r="K29" s="135">
        <v>82</v>
      </c>
      <c r="L29" s="136" t="s">
        <v>177</v>
      </c>
      <c r="M29" s="137">
        <v>1</v>
      </c>
      <c r="N29" s="133">
        <v>1</v>
      </c>
      <c r="O29" s="133">
        <v>1</v>
      </c>
      <c r="P29" s="160"/>
      <c r="Q29" s="160"/>
      <c r="R29" s="160"/>
      <c r="S29" s="160"/>
      <c r="T29" s="161"/>
      <c r="U29" s="160"/>
      <c r="AA29" t="s">
        <v>188</v>
      </c>
      <c r="AB29" t="s">
        <v>249</v>
      </c>
      <c r="AC29"/>
    </row>
    <row r="30" spans="2:29" ht="14.4">
      <c r="B30" s="138" t="s">
        <v>184</v>
      </c>
      <c r="C30" s="139" t="s">
        <v>176</v>
      </c>
      <c r="D30" s="139">
        <v>128</v>
      </c>
      <c r="E30" s="140" t="s">
        <v>177</v>
      </c>
      <c r="F30" s="141">
        <v>2</v>
      </c>
      <c r="G30" s="133">
        <v>1</v>
      </c>
      <c r="H30" s="133">
        <v>1</v>
      </c>
      <c r="I30" s="138" t="s">
        <v>184</v>
      </c>
      <c r="J30" s="139" t="s">
        <v>100</v>
      </c>
      <c r="K30" s="139">
        <v>82</v>
      </c>
      <c r="L30" s="140" t="s">
        <v>177</v>
      </c>
      <c r="M30" s="141">
        <v>2</v>
      </c>
      <c r="N30" s="133">
        <v>1</v>
      </c>
      <c r="O30" s="133">
        <v>1</v>
      </c>
      <c r="P30" s="160"/>
      <c r="Q30" s="160"/>
      <c r="R30" s="160"/>
      <c r="S30" s="160"/>
      <c r="T30" s="161"/>
      <c r="U30" s="160"/>
      <c r="AA30"/>
      <c r="AB30" t="s">
        <v>189</v>
      </c>
      <c r="AC30"/>
    </row>
    <row r="31" spans="2:29" ht="14.4">
      <c r="B31" s="138" t="s">
        <v>184</v>
      </c>
      <c r="C31" s="139" t="s">
        <v>176</v>
      </c>
      <c r="D31" s="139">
        <v>109</v>
      </c>
      <c r="E31" s="140" t="s">
        <v>177</v>
      </c>
      <c r="F31" s="141">
        <v>1</v>
      </c>
      <c r="G31" s="133">
        <v>1</v>
      </c>
      <c r="H31" s="133">
        <v>1</v>
      </c>
      <c r="I31" s="138" t="s">
        <v>184</v>
      </c>
      <c r="J31" s="139" t="s">
        <v>100</v>
      </c>
      <c r="K31" s="139">
        <v>60</v>
      </c>
      <c r="L31" s="140" t="s">
        <v>177</v>
      </c>
      <c r="M31" s="141">
        <v>1</v>
      </c>
      <c r="N31" s="133">
        <v>1</v>
      </c>
      <c r="O31" s="133">
        <v>1</v>
      </c>
      <c r="P31" s="160"/>
      <c r="Q31" s="160"/>
      <c r="R31" s="160"/>
      <c r="S31" s="160"/>
      <c r="T31" s="161"/>
      <c r="U31" s="160"/>
      <c r="AA31"/>
      <c r="AB31" t="s">
        <v>250</v>
      </c>
      <c r="AC31"/>
    </row>
    <row r="32" spans="2:29" ht="14.4">
      <c r="B32" s="138" t="s">
        <v>184</v>
      </c>
      <c r="C32" s="139" t="s">
        <v>176</v>
      </c>
      <c r="D32" s="139">
        <v>109</v>
      </c>
      <c r="E32" s="140" t="s">
        <v>177</v>
      </c>
      <c r="F32" s="141">
        <v>2</v>
      </c>
      <c r="G32" s="133">
        <v>1</v>
      </c>
      <c r="H32" s="133">
        <v>1</v>
      </c>
      <c r="I32" s="138" t="s">
        <v>184</v>
      </c>
      <c r="J32" s="139" t="s">
        <v>100</v>
      </c>
      <c r="K32" s="139">
        <v>60</v>
      </c>
      <c r="L32" s="140" t="s">
        <v>177</v>
      </c>
      <c r="M32" s="141">
        <v>2</v>
      </c>
      <c r="N32" s="133">
        <v>1</v>
      </c>
      <c r="O32" s="133">
        <v>1</v>
      </c>
      <c r="P32" s="160"/>
      <c r="Q32" s="160"/>
      <c r="R32" s="160"/>
      <c r="S32" s="160"/>
      <c r="T32" s="161"/>
      <c r="U32" s="160"/>
      <c r="AA32"/>
      <c r="AB32" t="s">
        <v>265</v>
      </c>
      <c r="AC32"/>
    </row>
    <row r="33" spans="2:29" ht="14.4">
      <c r="B33" s="138" t="s">
        <v>184</v>
      </c>
      <c r="C33" s="139" t="s">
        <v>176</v>
      </c>
      <c r="D33" s="139">
        <v>95</v>
      </c>
      <c r="E33" s="140" t="s">
        <v>177</v>
      </c>
      <c r="F33" s="141">
        <v>1</v>
      </c>
      <c r="G33" s="133">
        <v>1</v>
      </c>
      <c r="H33" s="133">
        <v>1</v>
      </c>
      <c r="I33" s="138" t="s">
        <v>184</v>
      </c>
      <c r="J33" s="139" t="s">
        <v>100</v>
      </c>
      <c r="K33" s="139">
        <v>38</v>
      </c>
      <c r="L33" s="140" t="s">
        <v>177</v>
      </c>
      <c r="M33" s="141">
        <v>1</v>
      </c>
      <c r="N33" s="133">
        <v>1</v>
      </c>
      <c r="O33" s="133">
        <v>1</v>
      </c>
      <c r="P33" s="160"/>
      <c r="Q33" s="160"/>
      <c r="R33" s="160"/>
      <c r="S33" s="160"/>
      <c r="T33" s="161"/>
      <c r="U33" s="160"/>
      <c r="AA33"/>
      <c r="AB33"/>
      <c r="AC33"/>
    </row>
    <row r="34" spans="2:29" ht="15" thickBot="1">
      <c r="B34" s="151" t="s">
        <v>184</v>
      </c>
      <c r="C34" s="152" t="s">
        <v>176</v>
      </c>
      <c r="D34" s="152">
        <v>95</v>
      </c>
      <c r="E34" s="153" t="s">
        <v>177</v>
      </c>
      <c r="F34" s="154">
        <v>2</v>
      </c>
      <c r="G34" s="133">
        <v>1</v>
      </c>
      <c r="H34" s="133">
        <v>1</v>
      </c>
      <c r="I34" s="151" t="s">
        <v>184</v>
      </c>
      <c r="J34" s="152" t="s">
        <v>100</v>
      </c>
      <c r="K34" s="152">
        <v>38</v>
      </c>
      <c r="L34" s="153" t="s">
        <v>177</v>
      </c>
      <c r="M34" s="154">
        <v>2</v>
      </c>
      <c r="N34" s="133">
        <v>1</v>
      </c>
      <c r="O34" s="133">
        <v>1</v>
      </c>
      <c r="P34" s="160"/>
      <c r="Q34" s="160"/>
      <c r="R34" s="160"/>
      <c r="S34" s="160"/>
      <c r="T34" s="161"/>
      <c r="U34" s="160"/>
      <c r="AA34"/>
      <c r="AB34"/>
      <c r="AC34"/>
    </row>
    <row r="35" spans="2:29" ht="14.4">
      <c r="B35" s="134" t="s">
        <v>185</v>
      </c>
      <c r="C35" s="135" t="s">
        <v>176</v>
      </c>
      <c r="D35" s="135">
        <v>128</v>
      </c>
      <c r="E35" s="136" t="s">
        <v>177</v>
      </c>
      <c r="F35" s="137">
        <v>1</v>
      </c>
      <c r="G35" s="133">
        <v>1</v>
      </c>
      <c r="H35" s="133">
        <v>1</v>
      </c>
      <c r="I35" s="134" t="s">
        <v>185</v>
      </c>
      <c r="J35" s="135" t="s">
        <v>100</v>
      </c>
      <c r="K35" s="135">
        <v>82</v>
      </c>
      <c r="L35" s="136" t="s">
        <v>177</v>
      </c>
      <c r="M35" s="137">
        <v>1</v>
      </c>
      <c r="N35" s="133">
        <v>1</v>
      </c>
      <c r="O35" s="133">
        <v>1</v>
      </c>
      <c r="P35" s="160"/>
      <c r="Q35" s="160"/>
      <c r="R35" s="160"/>
      <c r="S35" s="160"/>
      <c r="T35" s="161"/>
      <c r="U35" s="160"/>
      <c r="AA35"/>
      <c r="AB35"/>
      <c r="AC35"/>
    </row>
    <row r="36" spans="2:29" ht="14.4">
      <c r="B36" s="138" t="s">
        <v>185</v>
      </c>
      <c r="C36" s="139" t="s">
        <v>176</v>
      </c>
      <c r="D36" s="139">
        <v>128</v>
      </c>
      <c r="E36" s="140" t="s">
        <v>177</v>
      </c>
      <c r="F36" s="141">
        <v>2</v>
      </c>
      <c r="G36" s="133">
        <v>1</v>
      </c>
      <c r="H36" s="133">
        <v>1</v>
      </c>
      <c r="I36" s="138" t="s">
        <v>185</v>
      </c>
      <c r="J36" s="139" t="s">
        <v>100</v>
      </c>
      <c r="K36" s="139">
        <v>82</v>
      </c>
      <c r="L36" s="140" t="s">
        <v>177</v>
      </c>
      <c r="M36" s="141">
        <v>2</v>
      </c>
      <c r="N36" s="133">
        <v>1</v>
      </c>
      <c r="O36" s="133">
        <v>1</v>
      </c>
      <c r="P36" s="160"/>
      <c r="Q36" s="160"/>
      <c r="R36" s="160"/>
      <c r="S36" s="160"/>
      <c r="T36" s="161"/>
      <c r="U36" s="160"/>
      <c r="AA36" s="175">
        <v>0.75</v>
      </c>
      <c r="AB36" s="176">
        <v>42657</v>
      </c>
    </row>
    <row r="37" spans="2:29">
      <c r="B37" s="138" t="s">
        <v>185</v>
      </c>
      <c r="C37" s="139" t="s">
        <v>176</v>
      </c>
      <c r="D37" s="139">
        <v>109</v>
      </c>
      <c r="E37" s="140" t="s">
        <v>177</v>
      </c>
      <c r="F37" s="141">
        <v>1</v>
      </c>
      <c r="G37" s="133">
        <v>1</v>
      </c>
      <c r="H37" s="133">
        <v>1</v>
      </c>
      <c r="I37" s="138" t="s">
        <v>185</v>
      </c>
      <c r="J37" s="139" t="s">
        <v>100</v>
      </c>
      <c r="K37" s="139">
        <v>60</v>
      </c>
      <c r="L37" s="140" t="s">
        <v>177</v>
      </c>
      <c r="M37" s="141">
        <v>1</v>
      </c>
      <c r="N37" s="133">
        <v>1</v>
      </c>
      <c r="O37" s="133">
        <v>1</v>
      </c>
      <c r="P37" s="160"/>
      <c r="Q37" s="160"/>
      <c r="R37" s="160"/>
      <c r="S37" s="160"/>
      <c r="T37" s="161"/>
      <c r="U37" s="160"/>
      <c r="AA37" s="177">
        <v>1</v>
      </c>
      <c r="AB37" s="176">
        <v>42664</v>
      </c>
      <c r="AC37" s="133" t="s">
        <v>241</v>
      </c>
    </row>
    <row r="38" spans="2:29" ht="14.4">
      <c r="B38" s="138" t="s">
        <v>185</v>
      </c>
      <c r="C38" s="139" t="s">
        <v>176</v>
      </c>
      <c r="D38" s="139">
        <v>109</v>
      </c>
      <c r="E38" s="140" t="s">
        <v>177</v>
      </c>
      <c r="F38" s="141">
        <v>2</v>
      </c>
      <c r="G38" s="133">
        <v>1</v>
      </c>
      <c r="H38" s="133">
        <v>1</v>
      </c>
      <c r="I38" s="138" t="s">
        <v>185</v>
      </c>
      <c r="J38" s="139" t="s">
        <v>100</v>
      </c>
      <c r="K38" s="139">
        <v>60</v>
      </c>
      <c r="L38" s="140" t="s">
        <v>177</v>
      </c>
      <c r="M38" s="141">
        <v>2</v>
      </c>
      <c r="N38" s="133">
        <v>1</v>
      </c>
      <c r="O38" s="133">
        <v>1</v>
      </c>
      <c r="P38" s="160"/>
      <c r="Q38" s="160"/>
      <c r="R38" s="160"/>
      <c r="S38" s="160"/>
      <c r="T38" s="161"/>
      <c r="U38" s="160"/>
      <c r="AA38" s="133" t="s">
        <v>186</v>
      </c>
      <c r="AB38" s="178">
        <v>42674</v>
      </c>
    </row>
    <row r="39" spans="2:29">
      <c r="B39" s="138" t="s">
        <v>185</v>
      </c>
      <c r="C39" s="139" t="s">
        <v>176</v>
      </c>
      <c r="D39" s="139">
        <v>95</v>
      </c>
      <c r="E39" s="140" t="s">
        <v>177</v>
      </c>
      <c r="F39" s="141">
        <v>1</v>
      </c>
      <c r="G39" s="133">
        <v>1</v>
      </c>
      <c r="H39" s="133">
        <v>1</v>
      </c>
      <c r="I39" s="138" t="s">
        <v>185</v>
      </c>
      <c r="J39" s="139" t="s">
        <v>100</v>
      </c>
      <c r="K39" s="139">
        <v>38</v>
      </c>
      <c r="L39" s="140" t="s">
        <v>177</v>
      </c>
      <c r="M39" s="141">
        <v>1</v>
      </c>
      <c r="N39" s="133">
        <v>1</v>
      </c>
      <c r="O39" s="133">
        <v>1</v>
      </c>
      <c r="P39" s="160"/>
      <c r="Q39" s="160"/>
      <c r="R39" s="160"/>
      <c r="S39" s="160"/>
      <c r="T39" s="161"/>
      <c r="U39" s="160"/>
    </row>
    <row r="40" spans="2:29" ht="13.8" thickBot="1">
      <c r="B40" s="151" t="s">
        <v>185</v>
      </c>
      <c r="C40" s="152" t="s">
        <v>176</v>
      </c>
      <c r="D40" s="152">
        <v>95</v>
      </c>
      <c r="E40" s="153" t="s">
        <v>177</v>
      </c>
      <c r="F40" s="154">
        <v>2</v>
      </c>
      <c r="G40" s="133">
        <v>1</v>
      </c>
      <c r="H40" s="133">
        <v>1</v>
      </c>
      <c r="I40" s="151" t="s">
        <v>185</v>
      </c>
      <c r="J40" s="152" t="s">
        <v>100</v>
      </c>
      <c r="K40" s="152">
        <v>38</v>
      </c>
      <c r="L40" s="153" t="s">
        <v>177</v>
      </c>
      <c r="M40" s="154">
        <v>2</v>
      </c>
      <c r="N40" s="133">
        <v>1</v>
      </c>
      <c r="O40" s="133">
        <v>1</v>
      </c>
      <c r="P40" s="160"/>
      <c r="Q40" s="160"/>
      <c r="R40" s="160"/>
      <c r="S40" s="160"/>
      <c r="T40" s="161"/>
      <c r="U40" s="160"/>
    </row>
    <row r="41" spans="2:29">
      <c r="B41" s="167" t="s">
        <v>262</v>
      </c>
      <c r="C41" s="168" t="s">
        <v>176</v>
      </c>
      <c r="D41" s="168">
        <v>128</v>
      </c>
      <c r="E41" s="169" t="s">
        <v>177</v>
      </c>
      <c r="F41" s="170">
        <v>1</v>
      </c>
      <c r="H41" s="133">
        <v>1</v>
      </c>
      <c r="I41" s="167" t="s">
        <v>262</v>
      </c>
      <c r="J41" s="168" t="s">
        <v>100</v>
      </c>
      <c r="K41" s="168">
        <v>82</v>
      </c>
      <c r="L41" s="169" t="s">
        <v>177</v>
      </c>
      <c r="M41" s="170">
        <v>1</v>
      </c>
      <c r="N41" s="133">
        <v>1</v>
      </c>
      <c r="O41" s="133">
        <v>1</v>
      </c>
      <c r="P41" s="160"/>
      <c r="Q41" s="160"/>
      <c r="R41" s="160"/>
      <c r="S41" s="160"/>
      <c r="T41" s="161"/>
      <c r="U41" s="160"/>
    </row>
    <row r="42" spans="2:29">
      <c r="B42" s="171" t="s">
        <v>262</v>
      </c>
      <c r="C42" s="172" t="s">
        <v>176</v>
      </c>
      <c r="D42" s="172">
        <v>128</v>
      </c>
      <c r="E42" s="173" t="s">
        <v>177</v>
      </c>
      <c r="F42" s="174">
        <v>2</v>
      </c>
      <c r="H42" s="133">
        <v>1</v>
      </c>
      <c r="I42" s="171" t="s">
        <v>262</v>
      </c>
      <c r="J42" s="172" t="s">
        <v>100</v>
      </c>
      <c r="K42" s="172">
        <v>82</v>
      </c>
      <c r="L42" s="173" t="s">
        <v>177</v>
      </c>
      <c r="M42" s="174">
        <v>2</v>
      </c>
      <c r="N42" s="133">
        <v>1</v>
      </c>
      <c r="O42" s="133">
        <v>1</v>
      </c>
      <c r="P42" s="160"/>
      <c r="Q42" s="160"/>
      <c r="R42" s="160"/>
      <c r="S42" s="160"/>
      <c r="T42" s="161"/>
      <c r="U42" s="160"/>
    </row>
    <row r="43" spans="2:29">
      <c r="B43" s="171" t="s">
        <v>262</v>
      </c>
      <c r="C43" s="172" t="s">
        <v>176</v>
      </c>
      <c r="D43" s="172">
        <v>109</v>
      </c>
      <c r="E43" s="173" t="s">
        <v>177</v>
      </c>
      <c r="F43" s="174">
        <v>1</v>
      </c>
      <c r="H43" s="133">
        <v>1</v>
      </c>
      <c r="I43" s="171" t="s">
        <v>262</v>
      </c>
      <c r="J43" s="172" t="s">
        <v>100</v>
      </c>
      <c r="K43" s="172">
        <v>60</v>
      </c>
      <c r="L43" s="173" t="s">
        <v>177</v>
      </c>
      <c r="M43" s="174">
        <v>1</v>
      </c>
      <c r="N43" s="133">
        <v>1</v>
      </c>
      <c r="O43" s="133">
        <v>1</v>
      </c>
      <c r="P43" s="160"/>
      <c r="Q43" s="160"/>
      <c r="R43" s="160"/>
      <c r="S43" s="160"/>
      <c r="T43" s="161"/>
      <c r="U43" s="160"/>
    </row>
    <row r="44" spans="2:29">
      <c r="B44" s="171" t="s">
        <v>262</v>
      </c>
      <c r="C44" s="172" t="s">
        <v>176</v>
      </c>
      <c r="D44" s="172">
        <v>109</v>
      </c>
      <c r="E44" s="173" t="s">
        <v>177</v>
      </c>
      <c r="F44" s="174">
        <v>2</v>
      </c>
      <c r="H44" s="133">
        <v>1</v>
      </c>
      <c r="I44" s="171" t="s">
        <v>262</v>
      </c>
      <c r="J44" s="172" t="s">
        <v>100</v>
      </c>
      <c r="K44" s="172">
        <v>60</v>
      </c>
      <c r="L44" s="173" t="s">
        <v>177</v>
      </c>
      <c r="M44" s="174">
        <v>2</v>
      </c>
      <c r="N44" s="133">
        <v>1</v>
      </c>
      <c r="O44" s="133">
        <v>1</v>
      </c>
      <c r="P44" s="160"/>
      <c r="Q44" s="160"/>
      <c r="R44" s="160"/>
      <c r="S44" s="160"/>
      <c r="T44" s="161"/>
      <c r="U44" s="160"/>
    </row>
    <row r="45" spans="2:29">
      <c r="B45" s="171" t="s">
        <v>262</v>
      </c>
      <c r="C45" s="172" t="s">
        <v>176</v>
      </c>
      <c r="D45" s="172">
        <v>95</v>
      </c>
      <c r="E45" s="173" t="s">
        <v>177</v>
      </c>
      <c r="F45" s="174">
        <v>1</v>
      </c>
      <c r="H45" s="133">
        <v>1</v>
      </c>
      <c r="I45" s="171" t="s">
        <v>262</v>
      </c>
      <c r="J45" s="172" t="s">
        <v>100</v>
      </c>
      <c r="K45" s="172">
        <v>38</v>
      </c>
      <c r="L45" s="173" t="s">
        <v>177</v>
      </c>
      <c r="M45" s="174">
        <v>1</v>
      </c>
      <c r="N45" s="133">
        <v>1</v>
      </c>
      <c r="O45" s="133">
        <v>1</v>
      </c>
      <c r="P45" s="160"/>
      <c r="Q45" s="160"/>
      <c r="R45" s="160"/>
      <c r="S45" s="160"/>
      <c r="T45" s="161"/>
      <c r="U45" s="160"/>
    </row>
    <row r="46" spans="2:29" ht="13.8" thickBot="1">
      <c r="B46" s="202" t="s">
        <v>262</v>
      </c>
      <c r="C46" s="203" t="s">
        <v>176</v>
      </c>
      <c r="D46" s="203">
        <v>95</v>
      </c>
      <c r="E46" s="204" t="s">
        <v>177</v>
      </c>
      <c r="F46" s="205">
        <v>2</v>
      </c>
      <c r="H46" s="133">
        <v>1</v>
      </c>
      <c r="I46" s="202" t="s">
        <v>262</v>
      </c>
      <c r="J46" s="203" t="s">
        <v>100</v>
      </c>
      <c r="K46" s="203">
        <v>38</v>
      </c>
      <c r="L46" s="204" t="s">
        <v>177</v>
      </c>
      <c r="M46" s="205">
        <v>2</v>
      </c>
      <c r="N46" s="133">
        <v>1</v>
      </c>
      <c r="O46" s="133">
        <v>1</v>
      </c>
      <c r="P46" s="160"/>
      <c r="Q46" s="160"/>
      <c r="R46" s="160"/>
      <c r="S46" s="160"/>
      <c r="T46" s="161"/>
      <c r="U46" s="160"/>
    </row>
    <row r="47" spans="2:29">
      <c r="B47" s="167" t="s">
        <v>263</v>
      </c>
      <c r="C47" s="168" t="s">
        <v>176</v>
      </c>
      <c r="D47" s="168">
        <v>128</v>
      </c>
      <c r="E47" s="169" t="s">
        <v>177</v>
      </c>
      <c r="F47" s="170">
        <v>1</v>
      </c>
      <c r="H47" s="133">
        <v>1</v>
      </c>
      <c r="I47" s="167" t="s">
        <v>263</v>
      </c>
      <c r="J47" s="168" t="s">
        <v>100</v>
      </c>
      <c r="K47" s="168">
        <v>82</v>
      </c>
      <c r="L47" s="169" t="s">
        <v>177</v>
      </c>
      <c r="M47" s="170">
        <v>1</v>
      </c>
      <c r="N47" s="133">
        <v>1</v>
      </c>
      <c r="O47" s="133">
        <v>1</v>
      </c>
      <c r="P47" s="160"/>
      <c r="Q47" s="160"/>
      <c r="R47" s="160"/>
      <c r="S47" s="160"/>
      <c r="T47" s="161"/>
      <c r="U47" s="160"/>
    </row>
    <row r="48" spans="2:29">
      <c r="B48" s="171" t="s">
        <v>263</v>
      </c>
      <c r="C48" s="172" t="s">
        <v>176</v>
      </c>
      <c r="D48" s="172">
        <v>128</v>
      </c>
      <c r="E48" s="173" t="s">
        <v>177</v>
      </c>
      <c r="F48" s="174">
        <v>2</v>
      </c>
      <c r="H48" s="133">
        <v>1</v>
      </c>
      <c r="I48" s="171" t="s">
        <v>263</v>
      </c>
      <c r="J48" s="172" t="s">
        <v>100</v>
      </c>
      <c r="K48" s="172">
        <v>82</v>
      </c>
      <c r="L48" s="173" t="s">
        <v>177</v>
      </c>
      <c r="M48" s="174">
        <v>2</v>
      </c>
      <c r="N48" s="133">
        <v>1</v>
      </c>
      <c r="O48" s="133">
        <v>1</v>
      </c>
      <c r="P48" s="160"/>
      <c r="Q48" s="160"/>
      <c r="R48" s="160"/>
      <c r="S48" s="160"/>
      <c r="T48" s="161"/>
      <c r="U48" s="160"/>
    </row>
    <row r="49" spans="2:25">
      <c r="B49" s="171" t="s">
        <v>263</v>
      </c>
      <c r="C49" s="172" t="s">
        <v>176</v>
      </c>
      <c r="D49" s="172">
        <v>109</v>
      </c>
      <c r="E49" s="173" t="s">
        <v>177</v>
      </c>
      <c r="F49" s="174">
        <v>1</v>
      </c>
      <c r="H49" s="133">
        <v>1</v>
      </c>
      <c r="I49" s="171" t="s">
        <v>263</v>
      </c>
      <c r="J49" s="172" t="s">
        <v>100</v>
      </c>
      <c r="K49" s="172">
        <v>60</v>
      </c>
      <c r="L49" s="173" t="s">
        <v>177</v>
      </c>
      <c r="M49" s="174">
        <v>1</v>
      </c>
      <c r="N49" s="133">
        <v>1</v>
      </c>
      <c r="O49" s="133">
        <v>1</v>
      </c>
      <c r="P49" s="160"/>
      <c r="Q49" s="160"/>
      <c r="R49" s="160"/>
      <c r="S49" s="160"/>
      <c r="T49" s="161"/>
      <c r="U49" s="160"/>
    </row>
    <row r="50" spans="2:25">
      <c r="B50" s="171" t="s">
        <v>263</v>
      </c>
      <c r="C50" s="172" t="s">
        <v>176</v>
      </c>
      <c r="D50" s="172">
        <v>109</v>
      </c>
      <c r="E50" s="173" t="s">
        <v>177</v>
      </c>
      <c r="F50" s="174">
        <v>2</v>
      </c>
      <c r="H50" s="133">
        <v>1</v>
      </c>
      <c r="I50" s="171" t="s">
        <v>263</v>
      </c>
      <c r="J50" s="172" t="s">
        <v>100</v>
      </c>
      <c r="K50" s="172">
        <v>60</v>
      </c>
      <c r="L50" s="173" t="s">
        <v>177</v>
      </c>
      <c r="M50" s="174">
        <v>2</v>
      </c>
      <c r="N50" s="133">
        <v>1</v>
      </c>
      <c r="O50" s="133">
        <v>1</v>
      </c>
      <c r="P50" s="160"/>
      <c r="Q50" s="160"/>
      <c r="R50" s="160"/>
      <c r="S50" s="160"/>
      <c r="T50" s="161"/>
      <c r="U50" s="160"/>
    </row>
    <row r="51" spans="2:25">
      <c r="B51" s="171" t="s">
        <v>263</v>
      </c>
      <c r="C51" s="172" t="s">
        <v>176</v>
      </c>
      <c r="D51" s="172">
        <v>95</v>
      </c>
      <c r="E51" s="173" t="s">
        <v>177</v>
      </c>
      <c r="F51" s="174">
        <v>1</v>
      </c>
      <c r="H51" s="133">
        <v>1</v>
      </c>
      <c r="I51" s="171" t="s">
        <v>263</v>
      </c>
      <c r="J51" s="172" t="s">
        <v>100</v>
      </c>
      <c r="K51" s="172">
        <v>38</v>
      </c>
      <c r="L51" s="173" t="s">
        <v>177</v>
      </c>
      <c r="M51" s="174">
        <v>1</v>
      </c>
      <c r="N51" s="133">
        <v>1</v>
      </c>
      <c r="O51" s="133">
        <v>1</v>
      </c>
      <c r="P51" s="160"/>
      <c r="Q51" s="160"/>
      <c r="R51" s="160"/>
      <c r="S51" s="160"/>
      <c r="T51" s="161"/>
      <c r="U51" s="160"/>
    </row>
    <row r="52" spans="2:25" ht="13.8" thickBot="1">
      <c r="B52" s="202" t="s">
        <v>263</v>
      </c>
      <c r="C52" s="203" t="s">
        <v>176</v>
      </c>
      <c r="D52" s="203">
        <v>95</v>
      </c>
      <c r="E52" s="204" t="s">
        <v>177</v>
      </c>
      <c r="F52" s="205">
        <v>2</v>
      </c>
      <c r="H52" s="133">
        <v>1</v>
      </c>
      <c r="I52" s="202" t="s">
        <v>263</v>
      </c>
      <c r="J52" s="203" t="s">
        <v>100</v>
      </c>
      <c r="K52" s="203">
        <v>38</v>
      </c>
      <c r="L52" s="204" t="s">
        <v>177</v>
      </c>
      <c r="M52" s="205">
        <v>2</v>
      </c>
      <c r="N52" s="133">
        <v>1</v>
      </c>
      <c r="O52" s="133">
        <v>1</v>
      </c>
      <c r="P52" s="160"/>
      <c r="Q52" s="160"/>
      <c r="R52" s="160"/>
      <c r="S52" s="160"/>
      <c r="T52" s="161"/>
      <c r="U52" s="160"/>
    </row>
    <row r="53" spans="2:25">
      <c r="G53" s="179">
        <f>SUM(G5:G52)</f>
        <v>24</v>
      </c>
      <c r="H53" s="179">
        <f>SUM(H5:H52)</f>
        <v>36</v>
      </c>
      <c r="N53" s="179">
        <f>SUM(N5:N52)</f>
        <v>32</v>
      </c>
      <c r="O53" s="179">
        <f>SUM(O5:O52)</f>
        <v>44</v>
      </c>
      <c r="V53" s="179">
        <f>SUM(V5:V52)</f>
        <v>24</v>
      </c>
      <c r="W53" s="179">
        <f>SUM(W5:W52)</f>
        <v>24</v>
      </c>
      <c r="X53" s="180">
        <f>G53+N53+V53</f>
        <v>80</v>
      </c>
      <c r="Y53" s="180">
        <f>H53+O53+W53</f>
        <v>104</v>
      </c>
    </row>
    <row r="54" spans="2:25" ht="14.4">
      <c r="X54" s="181">
        <f>X53/Y53</f>
        <v>0.76923076923076927</v>
      </c>
      <c r="Y54" s="133" t="s">
        <v>187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windowProtection="1" tabSelected="1" workbookViewId="0">
      <selection activeCell="S10" sqref="S10:Z11"/>
    </sheetView>
  </sheetViews>
  <sheetFormatPr defaultRowHeight="14.4"/>
  <cols>
    <col min="3" max="27" width="3.77734375" customWidth="1"/>
    <col min="28" max="28" width="7.77734375" style="116" customWidth="1"/>
    <col min="29" max="39" width="7.77734375" customWidth="1"/>
  </cols>
  <sheetData>
    <row r="1" spans="1:39" ht="45" customHeight="1">
      <c r="AB1" s="299" t="s">
        <v>359</v>
      </c>
      <c r="AC1" s="299"/>
      <c r="AD1" s="299"/>
      <c r="AE1" s="299"/>
      <c r="AF1" s="299"/>
      <c r="AG1" s="299"/>
      <c r="AH1" s="299"/>
      <c r="AI1" s="299"/>
      <c r="AJ1" s="299"/>
      <c r="AK1" s="299"/>
      <c r="AL1" s="196"/>
      <c r="AM1" s="196"/>
    </row>
    <row r="3" spans="1:39" ht="15" thickBot="1">
      <c r="A3" s="265" t="s">
        <v>345</v>
      </c>
      <c r="B3" s="265"/>
      <c r="C3" s="193"/>
      <c r="D3" s="193"/>
      <c r="E3" s="194"/>
      <c r="F3" s="194"/>
      <c r="G3" s="195"/>
      <c r="H3" s="195"/>
      <c r="I3" s="7"/>
      <c r="J3" s="41"/>
      <c r="K3" s="41"/>
      <c r="L3" s="41"/>
      <c r="M3" s="89"/>
      <c r="N3" s="89"/>
      <c r="O3" s="99"/>
      <c r="P3" s="99"/>
    </row>
    <row r="4" spans="1:39" ht="26.4" thickBot="1">
      <c r="A4" s="254" t="s">
        <v>190</v>
      </c>
      <c r="B4" s="254"/>
      <c r="C4" s="184">
        <v>1</v>
      </c>
      <c r="D4" s="184">
        <v>2</v>
      </c>
      <c r="E4" s="184">
        <v>3</v>
      </c>
      <c r="F4" s="184">
        <v>4</v>
      </c>
      <c r="G4" s="184">
        <v>5</v>
      </c>
      <c r="H4" s="184">
        <v>6</v>
      </c>
      <c r="I4" s="184">
        <v>7</v>
      </c>
      <c r="J4" s="184">
        <v>8</v>
      </c>
      <c r="K4" s="184">
        <v>9</v>
      </c>
      <c r="L4" s="184">
        <v>10</v>
      </c>
      <c r="M4" s="184">
        <v>11</v>
      </c>
      <c r="N4" s="184">
        <v>12</v>
      </c>
      <c r="O4" s="184">
        <v>13</v>
      </c>
      <c r="P4" s="184">
        <v>14</v>
      </c>
      <c r="AB4" s="266" t="s">
        <v>244</v>
      </c>
      <c r="AC4" s="267"/>
      <c r="AD4" s="267"/>
      <c r="AE4" s="268"/>
      <c r="AF4" s="269" t="s">
        <v>245</v>
      </c>
      <c r="AG4" s="270"/>
      <c r="AH4" s="270"/>
      <c r="AI4" s="271"/>
      <c r="AJ4" s="272" t="s">
        <v>246</v>
      </c>
      <c r="AK4" s="273"/>
      <c r="AL4" s="273"/>
      <c r="AM4" s="274"/>
    </row>
    <row r="5" spans="1:39" ht="15" thickBot="1">
      <c r="AB5"/>
      <c r="AC5" s="116"/>
    </row>
    <row r="6" spans="1:39" ht="28.05" customHeight="1" thickBot="1">
      <c r="A6" s="255" t="s">
        <v>193</v>
      </c>
      <c r="B6" s="255"/>
      <c r="C6" s="182" t="s">
        <v>191</v>
      </c>
      <c r="D6" s="182" t="s">
        <v>100</v>
      </c>
      <c r="E6" s="182">
        <v>2</v>
      </c>
      <c r="F6" s="182">
        <v>8</v>
      </c>
      <c r="G6" s="182">
        <v>0</v>
      </c>
      <c r="H6" s="182">
        <v>9</v>
      </c>
      <c r="I6" s="182" t="s">
        <v>178</v>
      </c>
      <c r="J6" s="182">
        <v>1</v>
      </c>
      <c r="K6" s="182">
        <v>2</v>
      </c>
      <c r="L6" s="182">
        <v>8</v>
      </c>
      <c r="M6" s="182" t="s">
        <v>192</v>
      </c>
      <c r="N6" s="182">
        <v>5</v>
      </c>
      <c r="O6" s="182" t="s">
        <v>47</v>
      </c>
      <c r="P6" s="182" t="s">
        <v>47</v>
      </c>
      <c r="AB6" s="222" t="str">
        <f>IF(AE13="NA","NOT AVAILABLE",CONCATENATE(AB10,AE13,W23))</f>
        <v>LG4829R095ZAAA</v>
      </c>
      <c r="AC6" s="223"/>
      <c r="AD6" s="223"/>
      <c r="AE6" s="224"/>
      <c r="AF6" s="222" t="str">
        <f>IF(AF13="NA","NOT AVAILABLE",CONCATENATE(AB10,AF13,W23))</f>
        <v>LG4829R109ZAAA</v>
      </c>
      <c r="AG6" s="223"/>
      <c r="AH6" s="223"/>
      <c r="AI6" s="224"/>
      <c r="AJ6" s="222" t="str">
        <f>IF(AG13="NA","NOT AVAILABLE",CONCATENATE(AB10,AG13,W23))</f>
        <v>LG4829R128ZAAA</v>
      </c>
      <c r="AK6" s="223"/>
      <c r="AL6" s="223"/>
      <c r="AM6" s="224"/>
    </row>
    <row r="7" spans="1:39">
      <c r="C7" s="192"/>
      <c r="D7" s="192"/>
      <c r="E7" s="192"/>
      <c r="F7" s="193"/>
      <c r="G7" s="193"/>
      <c r="H7" s="193"/>
      <c r="I7" s="193"/>
      <c r="J7" s="194"/>
      <c r="K7" s="194"/>
      <c r="L7" s="194"/>
      <c r="M7" s="194"/>
      <c r="N7" s="195"/>
      <c r="O7" s="195"/>
    </row>
    <row r="9" spans="1:39">
      <c r="C9" s="183" t="s">
        <v>198</v>
      </c>
      <c r="E9" s="257" t="s">
        <v>199</v>
      </c>
      <c r="F9" s="257"/>
      <c r="G9" s="257"/>
      <c r="H9" s="257"/>
      <c r="I9" s="257"/>
      <c r="J9" s="257"/>
      <c r="K9" s="257"/>
      <c r="L9" s="257"/>
      <c r="S9" s="262" t="s">
        <v>220</v>
      </c>
      <c r="T9" s="263"/>
      <c r="U9" s="263"/>
      <c r="V9" s="263"/>
      <c r="W9" s="263"/>
      <c r="X9" s="263"/>
      <c r="Y9" s="263"/>
      <c r="Z9" s="264"/>
    </row>
    <row r="10" spans="1:39">
      <c r="C10" s="184">
        <v>1</v>
      </c>
      <c r="E10" s="256" t="s">
        <v>194</v>
      </c>
      <c r="F10" s="256"/>
      <c r="G10" s="256"/>
      <c r="H10" s="256"/>
      <c r="I10" s="256"/>
      <c r="J10" s="256"/>
      <c r="K10" s="256"/>
      <c r="L10" s="256"/>
      <c r="N10" s="258" t="s">
        <v>242</v>
      </c>
      <c r="O10" s="228"/>
      <c r="P10" s="228"/>
      <c r="Q10" s="228"/>
      <c r="R10" s="229"/>
      <c r="S10" s="275" t="s">
        <v>147</v>
      </c>
      <c r="T10" s="276"/>
      <c r="U10" s="276"/>
      <c r="V10" s="276"/>
      <c r="W10" s="276"/>
      <c r="X10" s="276"/>
      <c r="Y10" s="276"/>
      <c r="Z10" s="277"/>
      <c r="AB10" s="236" t="str">
        <f>LOOKUP(S10,LookUp1!B3:C91)</f>
        <v>LG4829</v>
      </c>
      <c r="AC10" s="236"/>
      <c r="AD10" s="236"/>
    </row>
    <row r="11" spans="1:39">
      <c r="C11" s="184">
        <v>2</v>
      </c>
      <c r="E11" s="256"/>
      <c r="F11" s="256"/>
      <c r="G11" s="256"/>
      <c r="H11" s="256"/>
      <c r="I11" s="256"/>
      <c r="J11" s="256"/>
      <c r="K11" s="256"/>
      <c r="L11" s="256"/>
      <c r="N11" s="233"/>
      <c r="O11" s="234"/>
      <c r="P11" s="234"/>
      <c r="Q11" s="234"/>
      <c r="R11" s="235"/>
      <c r="S11" s="278"/>
      <c r="T11" s="279"/>
      <c r="U11" s="279"/>
      <c r="V11" s="279"/>
      <c r="W11" s="279"/>
      <c r="X11" s="279"/>
      <c r="Y11" s="279"/>
      <c r="Z11" s="280"/>
    </row>
    <row r="12" spans="1:39">
      <c r="C12" s="184">
        <v>3</v>
      </c>
      <c r="E12" s="256" t="s">
        <v>200</v>
      </c>
      <c r="F12" s="256"/>
      <c r="G12" s="256"/>
      <c r="H12" s="256"/>
      <c r="I12" s="256"/>
      <c r="J12" s="256"/>
      <c r="K12" s="256"/>
      <c r="L12" s="256"/>
      <c r="N12" s="241" t="s">
        <v>358</v>
      </c>
      <c r="O12" s="242"/>
      <c r="P12" s="242"/>
      <c r="Q12" s="242"/>
      <c r="R12" s="243"/>
      <c r="S12" s="244" t="b">
        <f>VLOOKUP(S10,LookUp1!B3:D91,3,FALSE)</f>
        <v>1</v>
      </c>
      <c r="T12" s="245"/>
      <c r="U12" s="245"/>
      <c r="V12" s="245"/>
      <c r="W12" s="246"/>
    </row>
    <row r="13" spans="1:39" ht="14.4" customHeight="1">
      <c r="C13" s="184">
        <v>4</v>
      </c>
      <c r="E13" s="256"/>
      <c r="F13" s="256"/>
      <c r="G13" s="256"/>
      <c r="H13" s="256"/>
      <c r="I13" s="256"/>
      <c r="J13" s="256"/>
      <c r="K13" s="256"/>
      <c r="L13" s="256"/>
      <c r="N13" s="227" t="s">
        <v>207</v>
      </c>
      <c r="O13" s="228"/>
      <c r="P13" s="228"/>
      <c r="Q13" s="228"/>
      <c r="R13" s="229"/>
      <c r="S13" s="225" t="s">
        <v>243</v>
      </c>
      <c r="T13" s="225"/>
      <c r="U13" s="225"/>
      <c r="V13" s="225"/>
      <c r="W13" s="275" t="s">
        <v>176</v>
      </c>
      <c r="X13" s="277"/>
      <c r="AE13" s="208" t="str">
        <f>VLOOKUP(S10,LookUp1!B3:M91,VLOOKUP(W13,LookUp1!R9:U11,2,TRUE))</f>
        <v>R095ZA</v>
      </c>
      <c r="AF13" s="208" t="str">
        <f>VLOOKUP(S10,LookUp1!B3:M91,VLOOKUP(W13,LookUp1!R9:U11,3))</f>
        <v>R109ZA</v>
      </c>
      <c r="AG13" s="208" t="str">
        <f>VLOOKUP(S10,LookUp1!B3:M91,VLOOKUP(W13,LookUp1!R9:U11,4))</f>
        <v>R128ZA</v>
      </c>
    </row>
    <row r="14" spans="1:39">
      <c r="C14" s="184">
        <v>5</v>
      </c>
      <c r="E14" s="256" t="s">
        <v>201</v>
      </c>
      <c r="F14" s="256"/>
      <c r="G14" s="256"/>
      <c r="H14" s="256"/>
      <c r="I14" s="256"/>
      <c r="J14" s="256"/>
      <c r="K14" s="256"/>
      <c r="L14" s="256"/>
      <c r="N14" s="230"/>
      <c r="O14" s="231"/>
      <c r="P14" s="231"/>
      <c r="Q14" s="231"/>
      <c r="R14" s="232"/>
      <c r="S14" s="226"/>
      <c r="T14" s="226"/>
      <c r="U14" s="226"/>
      <c r="V14" s="226"/>
      <c r="W14" s="281"/>
      <c r="X14" s="282"/>
      <c r="AE14" s="191" t="s">
        <v>191</v>
      </c>
      <c r="AF14" s="191" t="s">
        <v>217</v>
      </c>
      <c r="AG14" s="191" t="s">
        <v>108</v>
      </c>
    </row>
    <row r="15" spans="1:39">
      <c r="C15" s="184">
        <v>6</v>
      </c>
      <c r="E15" s="256"/>
      <c r="F15" s="256"/>
      <c r="G15" s="256"/>
      <c r="H15" s="256"/>
      <c r="I15" s="256"/>
      <c r="J15" s="256"/>
      <c r="K15" s="256"/>
      <c r="L15" s="256"/>
      <c r="N15" s="233"/>
      <c r="O15" s="234"/>
      <c r="P15" s="234"/>
      <c r="Q15" s="234"/>
      <c r="R15" s="235"/>
      <c r="S15" s="226"/>
      <c r="T15" s="226"/>
      <c r="U15" s="226"/>
      <c r="V15" s="226"/>
      <c r="W15" s="281"/>
      <c r="X15" s="282"/>
    </row>
    <row r="16" spans="1:39">
      <c r="C16" s="184">
        <v>7</v>
      </c>
      <c r="E16" s="256" t="s">
        <v>202</v>
      </c>
      <c r="F16" s="256"/>
      <c r="G16" s="256"/>
      <c r="H16" s="256"/>
      <c r="I16" s="256"/>
      <c r="J16" s="256"/>
      <c r="K16" s="256"/>
      <c r="L16" s="256"/>
      <c r="S16" s="248" t="s">
        <v>259</v>
      </c>
      <c r="T16" s="249"/>
      <c r="U16" s="249"/>
      <c r="V16" s="249"/>
      <c r="W16" s="249"/>
      <c r="X16" s="250"/>
      <c r="AB16" s="251" t="s">
        <v>260</v>
      </c>
      <c r="AC16" s="252"/>
      <c r="AD16" s="252"/>
      <c r="AE16" s="252"/>
      <c r="AF16" s="252"/>
      <c r="AG16" s="253"/>
      <c r="AH16" s="259" t="s">
        <v>261</v>
      </c>
      <c r="AI16" s="260"/>
      <c r="AJ16" s="260"/>
      <c r="AK16" s="260"/>
      <c r="AL16" s="260"/>
      <c r="AM16" s="261"/>
    </row>
    <row r="17" spans="3:39">
      <c r="C17" s="184">
        <v>8</v>
      </c>
      <c r="E17" s="256" t="s">
        <v>195</v>
      </c>
      <c r="F17" s="256"/>
      <c r="G17" s="256"/>
      <c r="H17" s="256"/>
      <c r="I17" s="256"/>
      <c r="J17" s="256"/>
      <c r="K17" s="256"/>
      <c r="L17" s="256"/>
      <c r="N17" s="227" t="s">
        <v>206</v>
      </c>
      <c r="O17" s="228"/>
      <c r="P17" s="228"/>
      <c r="Q17" s="228"/>
      <c r="R17" s="229"/>
      <c r="S17" s="247" t="s">
        <v>256</v>
      </c>
      <c r="T17" s="238"/>
      <c r="U17" s="247" t="s">
        <v>257</v>
      </c>
      <c r="V17" s="238"/>
      <c r="W17" s="247" t="s">
        <v>258</v>
      </c>
      <c r="X17" s="238"/>
      <c r="AB17" s="247" t="s">
        <v>254</v>
      </c>
      <c r="AC17" s="238"/>
      <c r="AD17" s="237" t="s">
        <v>255</v>
      </c>
      <c r="AE17" s="238"/>
      <c r="AF17" s="237">
        <v>128</v>
      </c>
      <c r="AG17" s="238"/>
      <c r="AH17" s="247" t="s">
        <v>254</v>
      </c>
      <c r="AI17" s="238"/>
      <c r="AJ17" s="237" t="s">
        <v>255</v>
      </c>
      <c r="AK17" s="238"/>
      <c r="AL17" s="237">
        <v>128</v>
      </c>
      <c r="AM17" s="238"/>
    </row>
    <row r="18" spans="3:39">
      <c r="C18" s="184">
        <v>9</v>
      </c>
      <c r="E18" s="256"/>
      <c r="F18" s="256"/>
      <c r="G18" s="256"/>
      <c r="H18" s="256"/>
      <c r="I18" s="256"/>
      <c r="J18" s="256"/>
      <c r="K18" s="256"/>
      <c r="L18" s="256"/>
      <c r="N18" s="233"/>
      <c r="O18" s="234"/>
      <c r="P18" s="234"/>
      <c r="Q18" s="234"/>
      <c r="R18" s="235"/>
      <c r="S18" s="239"/>
      <c r="T18" s="240"/>
      <c r="U18" s="239"/>
      <c r="V18" s="240"/>
      <c r="W18" s="239"/>
      <c r="X18" s="240"/>
      <c r="AB18" s="239"/>
      <c r="AC18" s="240"/>
      <c r="AD18" s="239"/>
      <c r="AE18" s="240"/>
      <c r="AF18" s="239"/>
      <c r="AG18" s="240"/>
      <c r="AH18" s="239"/>
      <c r="AI18" s="240"/>
      <c r="AJ18" s="239"/>
      <c r="AK18" s="240"/>
      <c r="AL18" s="239"/>
      <c r="AM18" s="240"/>
    </row>
    <row r="19" spans="3:39">
      <c r="C19" s="184">
        <v>10</v>
      </c>
      <c r="E19" s="256"/>
      <c r="F19" s="256"/>
      <c r="G19" s="256"/>
      <c r="H19" s="256"/>
      <c r="I19" s="256"/>
      <c r="J19" s="256"/>
      <c r="K19" s="256"/>
      <c r="L19" s="256"/>
    </row>
    <row r="20" spans="3:39">
      <c r="C20" s="184">
        <v>11</v>
      </c>
      <c r="E20" s="256" t="s">
        <v>196</v>
      </c>
      <c r="F20" s="256"/>
      <c r="G20" s="256"/>
      <c r="H20" s="256"/>
      <c r="I20" s="256"/>
      <c r="J20" s="256"/>
      <c r="K20" s="256"/>
      <c r="L20" s="256"/>
      <c r="N20" s="227" t="s">
        <v>221</v>
      </c>
      <c r="O20" s="228"/>
      <c r="P20" s="228"/>
      <c r="Q20" s="228"/>
      <c r="R20" s="229"/>
      <c r="S20" s="237" t="s">
        <v>253</v>
      </c>
      <c r="T20" s="238"/>
      <c r="U20" s="237" t="s">
        <v>180</v>
      </c>
      <c r="V20" s="238"/>
      <c r="W20" s="237" t="s">
        <v>179</v>
      </c>
      <c r="X20" s="238"/>
      <c r="Z20" s="116"/>
      <c r="AB20"/>
    </row>
    <row r="21" spans="3:39">
      <c r="C21" s="184">
        <v>12</v>
      </c>
      <c r="E21" s="256"/>
      <c r="F21" s="256"/>
      <c r="G21" s="256"/>
      <c r="H21" s="256"/>
      <c r="I21" s="256"/>
      <c r="J21" s="256"/>
      <c r="K21" s="256"/>
      <c r="L21" s="256"/>
      <c r="N21" s="233"/>
      <c r="O21" s="234"/>
      <c r="P21" s="234"/>
      <c r="Q21" s="234"/>
      <c r="R21" s="235"/>
      <c r="S21" s="239"/>
      <c r="T21" s="240"/>
      <c r="U21" s="239"/>
      <c r="V21" s="240"/>
      <c r="W21" s="239"/>
      <c r="X21" s="240"/>
      <c r="Z21" s="116"/>
      <c r="AB21"/>
    </row>
    <row r="22" spans="3:39">
      <c r="C22" s="184">
        <v>13</v>
      </c>
      <c r="E22" s="256" t="s">
        <v>197</v>
      </c>
      <c r="F22" s="256"/>
      <c r="G22" s="256"/>
      <c r="H22" s="256"/>
      <c r="I22" s="256"/>
      <c r="J22" s="256"/>
      <c r="K22" s="256"/>
      <c r="L22" s="256"/>
    </row>
    <row r="23" spans="3:39">
      <c r="C23" s="184">
        <v>14</v>
      </c>
      <c r="E23" s="256" t="s">
        <v>203</v>
      </c>
      <c r="F23" s="256"/>
      <c r="G23" s="256"/>
      <c r="H23" s="256"/>
      <c r="I23" s="256"/>
      <c r="J23" s="256"/>
      <c r="K23" s="256"/>
      <c r="L23" s="256"/>
      <c r="N23" s="227" t="s">
        <v>247</v>
      </c>
      <c r="O23" s="228"/>
      <c r="P23" s="228"/>
      <c r="Q23" s="228"/>
      <c r="R23" s="229"/>
      <c r="S23" s="185"/>
      <c r="T23" s="186"/>
      <c r="U23" s="186"/>
      <c r="V23" s="186"/>
      <c r="W23" s="237" t="s">
        <v>248</v>
      </c>
      <c r="X23" s="238"/>
      <c r="Y23" s="186"/>
      <c r="Z23" s="187"/>
    </row>
    <row r="24" spans="3:39">
      <c r="N24" s="233"/>
      <c r="O24" s="234"/>
      <c r="P24" s="234"/>
      <c r="Q24" s="234"/>
      <c r="R24" s="235"/>
      <c r="S24" s="188"/>
      <c r="T24" s="189"/>
      <c r="U24" s="189"/>
      <c r="V24" s="189"/>
      <c r="W24" s="239"/>
      <c r="X24" s="240"/>
      <c r="Y24" s="189"/>
      <c r="Z24" s="190"/>
    </row>
  </sheetData>
  <sheetProtection password="D7D8" sheet="1" objects="1" scenarios="1" selectLockedCells="1"/>
  <mergeCells count="47">
    <mergeCell ref="A3:B3"/>
    <mergeCell ref="AB1:AK1"/>
    <mergeCell ref="AH16:AM16"/>
    <mergeCell ref="AH17:AI18"/>
    <mergeCell ref="AJ17:AK18"/>
    <mergeCell ref="AL17:AM18"/>
    <mergeCell ref="AB17:AC18"/>
    <mergeCell ref="AD17:AE18"/>
    <mergeCell ref="AF17:AG18"/>
    <mergeCell ref="N23:R24"/>
    <mergeCell ref="W23:X24"/>
    <mergeCell ref="A4:B4"/>
    <mergeCell ref="A6:B6"/>
    <mergeCell ref="E12:L13"/>
    <mergeCell ref="E10:L11"/>
    <mergeCell ref="S9:Z9"/>
    <mergeCell ref="S10:Z11"/>
    <mergeCell ref="N10:R11"/>
    <mergeCell ref="E23:L23"/>
    <mergeCell ref="E9:L9"/>
    <mergeCell ref="E14:L15"/>
    <mergeCell ref="E16:L16"/>
    <mergeCell ref="E17:L19"/>
    <mergeCell ref="E20:L21"/>
    <mergeCell ref="E22:L22"/>
    <mergeCell ref="S13:V15"/>
    <mergeCell ref="N13:R15"/>
    <mergeCell ref="W13:X15"/>
    <mergeCell ref="AB10:AD10"/>
    <mergeCell ref="N20:R21"/>
    <mergeCell ref="U20:V21"/>
    <mergeCell ref="N12:R12"/>
    <mergeCell ref="S12:W12"/>
    <mergeCell ref="N17:R18"/>
    <mergeCell ref="W17:X18"/>
    <mergeCell ref="W20:X21"/>
    <mergeCell ref="S20:T21"/>
    <mergeCell ref="U17:V18"/>
    <mergeCell ref="S17:T18"/>
    <mergeCell ref="S16:X16"/>
    <mergeCell ref="AB16:AG16"/>
    <mergeCell ref="AB4:AE4"/>
    <mergeCell ref="AF4:AI4"/>
    <mergeCell ref="AJ4:AM4"/>
    <mergeCell ref="AB6:AE6"/>
    <mergeCell ref="AF6:AI6"/>
    <mergeCell ref="AJ6:AM6"/>
  </mergeCells>
  <conditionalFormatting sqref="S12:W12">
    <cfRule type="containsText" dxfId="2" priority="3" operator="containsText" text="TRUE">
      <formula>NOT(ISERROR(SEARCH("TRUE",S12)))</formula>
    </cfRule>
  </conditionalFormatting>
  <conditionalFormatting sqref="AB6:AM6">
    <cfRule type="containsText" dxfId="1" priority="2" operator="containsText" text="NOT">
      <formula>NOT(ISERROR(SEARCH("NOT",AB6)))</formula>
    </cfRule>
  </conditionalFormatting>
  <conditionalFormatting sqref="AB4:AM4">
    <cfRule type="containsText" dxfId="0" priority="1" operator="containsText" text="NOT">
      <formula>NOT(ISERROR(SEARCH("NOT",AB4)))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8"/>
  <sheetViews>
    <sheetView windowProtection="1" topLeftCell="V1" workbookViewId="0">
      <selection sqref="A1:U1048576"/>
    </sheetView>
  </sheetViews>
  <sheetFormatPr defaultRowHeight="14.4"/>
  <cols>
    <col min="1" max="1" width="0" hidden="1" customWidth="1"/>
    <col min="2" max="2" width="16.21875" style="196" hidden="1" customWidth="1"/>
    <col min="3" max="4" width="0" hidden="1" customWidth="1"/>
    <col min="5" max="13" width="7.77734375" style="116" hidden="1" customWidth="1"/>
    <col min="14" max="15" width="7.77734375" style="207" hidden="1" customWidth="1"/>
    <col min="16" max="21" width="0" hidden="1" customWidth="1"/>
  </cols>
  <sheetData>
    <row r="1" spans="1:21">
      <c r="A1" s="283"/>
      <c r="B1" s="284"/>
      <c r="C1" s="283"/>
      <c r="D1" s="283"/>
      <c r="E1" s="285" t="s">
        <v>227</v>
      </c>
      <c r="F1" s="285"/>
      <c r="G1" s="285"/>
      <c r="H1" s="286" t="s">
        <v>226</v>
      </c>
      <c r="I1" s="286"/>
      <c r="J1" s="286"/>
      <c r="K1" s="287" t="s">
        <v>228</v>
      </c>
      <c r="L1" s="287"/>
      <c r="M1" s="287"/>
      <c r="N1" s="288"/>
      <c r="O1" s="288"/>
      <c r="P1" s="283"/>
      <c r="Q1" s="283"/>
      <c r="R1" s="283"/>
      <c r="S1" s="283"/>
      <c r="T1" s="283"/>
      <c r="U1" s="283"/>
    </row>
    <row r="2" spans="1:21">
      <c r="A2" s="283"/>
      <c r="B2" s="284"/>
      <c r="C2" s="289" t="s">
        <v>218</v>
      </c>
      <c r="D2" s="283"/>
      <c r="E2" s="290" t="s">
        <v>191</v>
      </c>
      <c r="F2" s="290" t="s">
        <v>217</v>
      </c>
      <c r="G2" s="290" t="s">
        <v>108</v>
      </c>
      <c r="H2" s="290" t="s">
        <v>191</v>
      </c>
      <c r="I2" s="290" t="s">
        <v>217</v>
      </c>
      <c r="J2" s="290" t="s">
        <v>108</v>
      </c>
      <c r="K2" s="290" t="s">
        <v>191</v>
      </c>
      <c r="L2" s="290" t="s">
        <v>217</v>
      </c>
      <c r="M2" s="290" t="s">
        <v>108</v>
      </c>
      <c r="N2" s="288"/>
      <c r="O2" s="288"/>
      <c r="P2" s="283"/>
      <c r="Q2" s="283"/>
      <c r="R2" s="283"/>
      <c r="S2" s="291" t="s">
        <v>219</v>
      </c>
      <c r="T2" s="291"/>
      <c r="U2" s="291"/>
    </row>
    <row r="3" spans="1:21">
      <c r="A3" s="290">
        <v>42</v>
      </c>
      <c r="B3" s="292" t="s">
        <v>114</v>
      </c>
      <c r="C3" s="293" t="s">
        <v>204</v>
      </c>
      <c r="D3" s="283" t="b">
        <v>1</v>
      </c>
      <c r="E3" s="290" t="s">
        <v>233</v>
      </c>
      <c r="F3" s="290" t="s">
        <v>234</v>
      </c>
      <c r="G3" s="290" t="s">
        <v>235</v>
      </c>
      <c r="H3" s="290" t="s">
        <v>232</v>
      </c>
      <c r="I3" s="290" t="s">
        <v>240</v>
      </c>
      <c r="J3" s="293" t="s">
        <v>239</v>
      </c>
      <c r="K3" s="294" t="s">
        <v>216</v>
      </c>
      <c r="L3" s="294" t="s">
        <v>216</v>
      </c>
      <c r="M3" s="294" t="s">
        <v>216</v>
      </c>
      <c r="N3" s="295"/>
      <c r="O3" s="295"/>
      <c r="P3" s="283"/>
      <c r="Q3" s="283"/>
      <c r="R3" s="283" t="s">
        <v>100</v>
      </c>
      <c r="S3" s="283" t="s">
        <v>213</v>
      </c>
      <c r="T3" s="283" t="s">
        <v>214</v>
      </c>
      <c r="U3" s="283" t="s">
        <v>215</v>
      </c>
    </row>
    <row r="4" spans="1:21">
      <c r="A4" s="290">
        <v>43</v>
      </c>
      <c r="B4" s="292" t="s">
        <v>116</v>
      </c>
      <c r="C4" s="293" t="s">
        <v>204</v>
      </c>
      <c r="D4" s="283" t="b">
        <v>1</v>
      </c>
      <c r="E4" s="290" t="s">
        <v>233</v>
      </c>
      <c r="F4" s="290" t="s">
        <v>234</v>
      </c>
      <c r="G4" s="290" t="s">
        <v>235</v>
      </c>
      <c r="H4" s="290" t="s">
        <v>232</v>
      </c>
      <c r="I4" s="290" t="s">
        <v>240</v>
      </c>
      <c r="J4" s="293" t="s">
        <v>239</v>
      </c>
      <c r="K4" s="294" t="s">
        <v>216</v>
      </c>
      <c r="L4" s="294" t="s">
        <v>216</v>
      </c>
      <c r="M4" s="294" t="s">
        <v>216</v>
      </c>
      <c r="N4" s="295"/>
      <c r="O4" s="295"/>
      <c r="P4" s="283"/>
      <c r="Q4" s="283"/>
      <c r="R4" s="283" t="s">
        <v>176</v>
      </c>
      <c r="S4" s="283" t="s">
        <v>209</v>
      </c>
      <c r="T4" s="283" t="s">
        <v>210</v>
      </c>
      <c r="U4" s="283" t="s">
        <v>208</v>
      </c>
    </row>
    <row r="5" spans="1:21">
      <c r="A5" s="290">
        <v>46</v>
      </c>
      <c r="B5" s="292" t="s">
        <v>121</v>
      </c>
      <c r="C5" s="290" t="s">
        <v>205</v>
      </c>
      <c r="D5" s="283" t="b">
        <v>1</v>
      </c>
      <c r="E5" s="290" t="s">
        <v>233</v>
      </c>
      <c r="F5" s="290" t="s">
        <v>234</v>
      </c>
      <c r="G5" s="290" t="s">
        <v>235</v>
      </c>
      <c r="H5" s="290" t="s">
        <v>232</v>
      </c>
      <c r="I5" s="290" t="s">
        <v>240</v>
      </c>
      <c r="J5" s="290" t="s">
        <v>239</v>
      </c>
      <c r="K5" s="294" t="s">
        <v>216</v>
      </c>
      <c r="L5" s="294" t="s">
        <v>216</v>
      </c>
      <c r="M5" s="294" t="s">
        <v>216</v>
      </c>
      <c r="N5" s="295"/>
      <c r="O5" s="295"/>
      <c r="P5" s="283"/>
      <c r="Q5" s="283"/>
      <c r="R5" s="283" t="s">
        <v>178</v>
      </c>
      <c r="S5" s="283" t="s">
        <v>216</v>
      </c>
      <c r="T5" s="283" t="s">
        <v>212</v>
      </c>
      <c r="U5" s="283" t="s">
        <v>211</v>
      </c>
    </row>
    <row r="6" spans="1:21">
      <c r="A6" s="290">
        <v>47</v>
      </c>
      <c r="B6" s="292" t="s">
        <v>124</v>
      </c>
      <c r="C6" s="290" t="s">
        <v>205</v>
      </c>
      <c r="D6" s="283" t="b">
        <v>1</v>
      </c>
      <c r="E6" s="290" t="s">
        <v>233</v>
      </c>
      <c r="F6" s="290" t="s">
        <v>234</v>
      </c>
      <c r="G6" s="290" t="s">
        <v>235</v>
      </c>
      <c r="H6" s="290" t="s">
        <v>232</v>
      </c>
      <c r="I6" s="290" t="s">
        <v>240</v>
      </c>
      <c r="J6" s="290" t="s">
        <v>239</v>
      </c>
      <c r="K6" s="294" t="s">
        <v>216</v>
      </c>
      <c r="L6" s="294" t="s">
        <v>216</v>
      </c>
      <c r="M6" s="294" t="s">
        <v>216</v>
      </c>
      <c r="N6" s="295"/>
      <c r="O6" s="295"/>
      <c r="P6" s="283"/>
      <c r="Q6" s="283"/>
      <c r="R6" s="283"/>
      <c r="S6" s="283"/>
      <c r="T6" s="283"/>
      <c r="U6" s="283"/>
    </row>
    <row r="7" spans="1:21">
      <c r="A7" s="290">
        <v>52</v>
      </c>
      <c r="B7" s="292" t="s">
        <v>129</v>
      </c>
      <c r="C7" s="290" t="s">
        <v>205</v>
      </c>
      <c r="D7" s="283" t="b">
        <v>1</v>
      </c>
      <c r="E7" s="290" t="s">
        <v>233</v>
      </c>
      <c r="F7" s="290" t="s">
        <v>234</v>
      </c>
      <c r="G7" s="290" t="s">
        <v>235</v>
      </c>
      <c r="H7" s="290" t="s">
        <v>232</v>
      </c>
      <c r="I7" s="290" t="s">
        <v>240</v>
      </c>
      <c r="J7" s="290" t="s">
        <v>239</v>
      </c>
      <c r="K7" s="294" t="s">
        <v>216</v>
      </c>
      <c r="L7" s="294" t="s">
        <v>216</v>
      </c>
      <c r="M7" s="294" t="s">
        <v>216</v>
      </c>
      <c r="N7" s="295"/>
      <c r="O7" s="295"/>
      <c r="P7" s="283"/>
      <c r="Q7" s="283"/>
      <c r="R7" s="283"/>
      <c r="S7" s="283"/>
      <c r="T7" s="283"/>
      <c r="U7" s="283"/>
    </row>
    <row r="8" spans="1:21">
      <c r="A8" s="290">
        <v>53</v>
      </c>
      <c r="B8" s="292" t="s">
        <v>130</v>
      </c>
      <c r="C8" s="290" t="s">
        <v>205</v>
      </c>
      <c r="D8" s="283" t="b">
        <v>1</v>
      </c>
      <c r="E8" s="290" t="s">
        <v>233</v>
      </c>
      <c r="F8" s="290" t="s">
        <v>234</v>
      </c>
      <c r="G8" s="290" t="s">
        <v>235</v>
      </c>
      <c r="H8" s="290" t="s">
        <v>232</v>
      </c>
      <c r="I8" s="290" t="s">
        <v>240</v>
      </c>
      <c r="J8" s="290" t="s">
        <v>239</v>
      </c>
      <c r="K8" s="294" t="s">
        <v>216</v>
      </c>
      <c r="L8" s="294" t="s">
        <v>216</v>
      </c>
      <c r="M8" s="294" t="s">
        <v>216</v>
      </c>
      <c r="N8" s="295"/>
      <c r="O8" s="295"/>
      <c r="P8" s="283"/>
      <c r="Q8" s="283"/>
      <c r="R8" s="283"/>
      <c r="S8" s="291" t="s">
        <v>236</v>
      </c>
      <c r="T8" s="291"/>
      <c r="U8" s="291"/>
    </row>
    <row r="9" spans="1:21">
      <c r="A9" s="290">
        <v>56</v>
      </c>
      <c r="B9" s="292" t="s">
        <v>133</v>
      </c>
      <c r="C9" s="290" t="s">
        <v>205</v>
      </c>
      <c r="D9" s="283" t="b">
        <v>1</v>
      </c>
      <c r="E9" s="290" t="s">
        <v>233</v>
      </c>
      <c r="F9" s="290" t="s">
        <v>234</v>
      </c>
      <c r="G9" s="290" t="s">
        <v>235</v>
      </c>
      <c r="H9" s="290" t="s">
        <v>232</v>
      </c>
      <c r="I9" s="290" t="s">
        <v>240</v>
      </c>
      <c r="J9" s="290" t="s">
        <v>239</v>
      </c>
      <c r="K9" s="294" t="s">
        <v>216</v>
      </c>
      <c r="L9" s="294" t="s">
        <v>216</v>
      </c>
      <c r="M9" s="294" t="s">
        <v>216</v>
      </c>
      <c r="N9" s="295"/>
      <c r="O9" s="295"/>
      <c r="P9" s="283" t="s">
        <v>213</v>
      </c>
      <c r="Q9" s="283"/>
      <c r="R9" s="283" t="s">
        <v>100</v>
      </c>
      <c r="S9" s="283">
        <v>4</v>
      </c>
      <c r="T9" s="283">
        <v>5</v>
      </c>
      <c r="U9" s="283">
        <v>6</v>
      </c>
    </row>
    <row r="10" spans="1:21">
      <c r="A10" s="290">
        <v>57</v>
      </c>
      <c r="B10" s="292" t="s">
        <v>134</v>
      </c>
      <c r="C10" s="290" t="s">
        <v>205</v>
      </c>
      <c r="D10" s="283" t="b">
        <v>1</v>
      </c>
      <c r="E10" s="290" t="s">
        <v>233</v>
      </c>
      <c r="F10" s="290" t="s">
        <v>234</v>
      </c>
      <c r="G10" s="290" t="s">
        <v>235</v>
      </c>
      <c r="H10" s="290" t="s">
        <v>232</v>
      </c>
      <c r="I10" s="290" t="s">
        <v>240</v>
      </c>
      <c r="J10" s="290" t="s">
        <v>239</v>
      </c>
      <c r="K10" s="294" t="s">
        <v>216</v>
      </c>
      <c r="L10" s="294" t="s">
        <v>216</v>
      </c>
      <c r="M10" s="294" t="s">
        <v>216</v>
      </c>
      <c r="N10" s="295"/>
      <c r="O10" s="295"/>
      <c r="P10" s="283" t="s">
        <v>214</v>
      </c>
      <c r="Q10" s="283"/>
      <c r="R10" s="283" t="s">
        <v>176</v>
      </c>
      <c r="S10" s="283">
        <v>7</v>
      </c>
      <c r="T10" s="283">
        <v>8</v>
      </c>
      <c r="U10" s="283">
        <v>9</v>
      </c>
    </row>
    <row r="11" spans="1:21">
      <c r="A11" s="290">
        <v>60</v>
      </c>
      <c r="B11" s="292" t="s">
        <v>137</v>
      </c>
      <c r="C11" s="290" t="s">
        <v>205</v>
      </c>
      <c r="D11" s="283" t="b">
        <v>1</v>
      </c>
      <c r="E11" s="290" t="s">
        <v>233</v>
      </c>
      <c r="F11" s="290" t="s">
        <v>234</v>
      </c>
      <c r="G11" s="290" t="s">
        <v>235</v>
      </c>
      <c r="H11" s="290" t="s">
        <v>232</v>
      </c>
      <c r="I11" s="290" t="s">
        <v>240</v>
      </c>
      <c r="J11" s="290" t="s">
        <v>239</v>
      </c>
      <c r="K11" s="294" t="s">
        <v>216</v>
      </c>
      <c r="L11" s="294" t="s">
        <v>216</v>
      </c>
      <c r="M11" s="294" t="s">
        <v>216</v>
      </c>
      <c r="N11" s="295"/>
      <c r="O11" s="295"/>
      <c r="P11" s="283" t="s">
        <v>215</v>
      </c>
      <c r="Q11" s="283"/>
      <c r="R11" s="283" t="s">
        <v>178</v>
      </c>
      <c r="S11" s="296">
        <v>10</v>
      </c>
      <c r="T11" s="296">
        <v>11</v>
      </c>
      <c r="U11" s="296">
        <v>12</v>
      </c>
    </row>
    <row r="12" spans="1:21">
      <c r="A12" s="290">
        <v>61</v>
      </c>
      <c r="B12" s="292" t="s">
        <v>138</v>
      </c>
      <c r="C12" s="290" t="s">
        <v>205</v>
      </c>
      <c r="D12" s="283" t="b">
        <v>1</v>
      </c>
      <c r="E12" s="290" t="s">
        <v>233</v>
      </c>
      <c r="F12" s="290" t="s">
        <v>234</v>
      </c>
      <c r="G12" s="290" t="s">
        <v>235</v>
      </c>
      <c r="H12" s="290" t="s">
        <v>232</v>
      </c>
      <c r="I12" s="290" t="s">
        <v>240</v>
      </c>
      <c r="J12" s="290" t="s">
        <v>239</v>
      </c>
      <c r="K12" s="294" t="s">
        <v>216</v>
      </c>
      <c r="L12" s="294" t="s">
        <v>216</v>
      </c>
      <c r="M12" s="294" t="s">
        <v>216</v>
      </c>
      <c r="N12" s="295"/>
      <c r="O12" s="295"/>
      <c r="P12" s="283" t="s">
        <v>209</v>
      </c>
      <c r="Q12" s="283"/>
      <c r="R12" s="283"/>
      <c r="S12" s="283"/>
      <c r="T12" s="283"/>
      <c r="U12" s="283"/>
    </row>
    <row r="13" spans="1:21">
      <c r="A13" s="290">
        <v>68</v>
      </c>
      <c r="B13" s="292" t="s">
        <v>145</v>
      </c>
      <c r="C13" s="290" t="s">
        <v>205</v>
      </c>
      <c r="D13" s="283" t="b">
        <v>1</v>
      </c>
      <c r="E13" s="290" t="s">
        <v>233</v>
      </c>
      <c r="F13" s="290" t="s">
        <v>234</v>
      </c>
      <c r="G13" s="290" t="s">
        <v>235</v>
      </c>
      <c r="H13" s="290" t="s">
        <v>232</v>
      </c>
      <c r="I13" s="290" t="s">
        <v>240</v>
      </c>
      <c r="J13" s="290" t="s">
        <v>239</v>
      </c>
      <c r="K13" s="294" t="s">
        <v>216</v>
      </c>
      <c r="L13" s="294" t="s">
        <v>216</v>
      </c>
      <c r="M13" s="294" t="s">
        <v>216</v>
      </c>
      <c r="N13" s="295"/>
      <c r="O13" s="295"/>
      <c r="P13" s="283" t="s">
        <v>210</v>
      </c>
      <c r="Q13" s="283"/>
      <c r="R13" s="283"/>
      <c r="S13" s="283"/>
      <c r="T13" s="283"/>
      <c r="U13" s="283"/>
    </row>
    <row r="14" spans="1:21">
      <c r="A14" s="290">
        <v>69</v>
      </c>
      <c r="B14" s="292" t="s">
        <v>146</v>
      </c>
      <c r="C14" s="290" t="s">
        <v>205</v>
      </c>
      <c r="D14" s="283" t="b">
        <v>1</v>
      </c>
      <c r="E14" s="290" t="s">
        <v>233</v>
      </c>
      <c r="F14" s="290" t="s">
        <v>234</v>
      </c>
      <c r="G14" s="290" t="s">
        <v>235</v>
      </c>
      <c r="H14" s="290" t="s">
        <v>232</v>
      </c>
      <c r="I14" s="290" t="s">
        <v>240</v>
      </c>
      <c r="J14" s="290" t="s">
        <v>239</v>
      </c>
      <c r="K14" s="294" t="s">
        <v>216</v>
      </c>
      <c r="L14" s="294" t="s">
        <v>216</v>
      </c>
      <c r="M14" s="294" t="s">
        <v>216</v>
      </c>
      <c r="N14" s="295"/>
      <c r="O14" s="295"/>
      <c r="P14" s="283" t="s">
        <v>208</v>
      </c>
      <c r="Q14" s="283"/>
      <c r="R14" s="283"/>
      <c r="S14" s="283"/>
      <c r="T14" s="283"/>
      <c r="U14" s="283"/>
    </row>
    <row r="15" spans="1:21">
      <c r="A15" s="290">
        <v>64</v>
      </c>
      <c r="B15" s="292" t="s">
        <v>141</v>
      </c>
      <c r="C15" s="290" t="s">
        <v>205</v>
      </c>
      <c r="D15" s="283" t="b">
        <v>1</v>
      </c>
      <c r="E15" s="290" t="s">
        <v>233</v>
      </c>
      <c r="F15" s="290" t="s">
        <v>234</v>
      </c>
      <c r="G15" s="290" t="s">
        <v>235</v>
      </c>
      <c r="H15" s="290" t="s">
        <v>232</v>
      </c>
      <c r="I15" s="290" t="s">
        <v>240</v>
      </c>
      <c r="J15" s="290" t="s">
        <v>239</v>
      </c>
      <c r="K15" s="294" t="s">
        <v>216</v>
      </c>
      <c r="L15" s="294" t="s">
        <v>216</v>
      </c>
      <c r="M15" s="294" t="s">
        <v>216</v>
      </c>
      <c r="N15" s="295"/>
      <c r="O15" s="295"/>
      <c r="P15" s="283" t="s">
        <v>212</v>
      </c>
      <c r="Q15" s="283"/>
      <c r="R15" s="283"/>
      <c r="S15" s="283"/>
      <c r="T15" s="283"/>
      <c r="U15" s="283"/>
    </row>
    <row r="16" spans="1:21">
      <c r="A16" s="290">
        <v>65</v>
      </c>
      <c r="B16" s="292" t="s">
        <v>142</v>
      </c>
      <c r="C16" s="290" t="s">
        <v>205</v>
      </c>
      <c r="D16" s="283" t="b">
        <v>1</v>
      </c>
      <c r="E16" s="290" t="s">
        <v>233</v>
      </c>
      <c r="F16" s="290" t="s">
        <v>234</v>
      </c>
      <c r="G16" s="290" t="s">
        <v>235</v>
      </c>
      <c r="H16" s="290" t="s">
        <v>232</v>
      </c>
      <c r="I16" s="290" t="s">
        <v>240</v>
      </c>
      <c r="J16" s="290" t="s">
        <v>239</v>
      </c>
      <c r="K16" s="294" t="s">
        <v>216</v>
      </c>
      <c r="L16" s="294" t="s">
        <v>216</v>
      </c>
      <c r="M16" s="294" t="s">
        <v>216</v>
      </c>
      <c r="N16" s="295"/>
      <c r="O16" s="295"/>
      <c r="P16" s="283" t="s">
        <v>211</v>
      </c>
      <c r="Q16" s="283"/>
      <c r="R16" s="283"/>
      <c r="S16" s="283"/>
      <c r="T16" s="283"/>
      <c r="U16" s="283"/>
    </row>
    <row r="17" spans="1:21">
      <c r="A17" s="290">
        <v>72</v>
      </c>
      <c r="B17" s="292" t="s">
        <v>149</v>
      </c>
      <c r="C17" s="290" t="s">
        <v>205</v>
      </c>
      <c r="D17" s="283" t="b">
        <v>1</v>
      </c>
      <c r="E17" s="290" t="s">
        <v>233</v>
      </c>
      <c r="F17" s="290" t="s">
        <v>234</v>
      </c>
      <c r="G17" s="290" t="s">
        <v>235</v>
      </c>
      <c r="H17" s="290" t="s">
        <v>232</v>
      </c>
      <c r="I17" s="290" t="s">
        <v>240</v>
      </c>
      <c r="J17" s="290" t="s">
        <v>239</v>
      </c>
      <c r="K17" s="294" t="s">
        <v>216</v>
      </c>
      <c r="L17" s="294" t="s">
        <v>216</v>
      </c>
      <c r="M17" s="294" t="s">
        <v>216</v>
      </c>
      <c r="N17" s="295"/>
      <c r="O17" s="295"/>
      <c r="P17" s="283"/>
      <c r="Q17" s="283"/>
      <c r="R17" s="283"/>
      <c r="S17" s="283"/>
      <c r="T17" s="283"/>
      <c r="U17" s="283"/>
    </row>
    <row r="18" spans="1:21">
      <c r="A18" s="290">
        <v>73</v>
      </c>
      <c r="B18" s="292" t="s">
        <v>151</v>
      </c>
      <c r="C18" s="290" t="s">
        <v>205</v>
      </c>
      <c r="D18" s="283" t="b">
        <v>1</v>
      </c>
      <c r="E18" s="290" t="s">
        <v>233</v>
      </c>
      <c r="F18" s="290" t="s">
        <v>234</v>
      </c>
      <c r="G18" s="290" t="s">
        <v>235</v>
      </c>
      <c r="H18" s="290" t="s">
        <v>232</v>
      </c>
      <c r="I18" s="290" t="s">
        <v>240</v>
      </c>
      <c r="J18" s="290" t="s">
        <v>239</v>
      </c>
      <c r="K18" s="294" t="s">
        <v>216</v>
      </c>
      <c r="L18" s="294" t="s">
        <v>216</v>
      </c>
      <c r="M18" s="294" t="s">
        <v>216</v>
      </c>
      <c r="N18" s="295"/>
      <c r="O18" s="295"/>
      <c r="P18" s="297" t="s">
        <v>344</v>
      </c>
      <c r="Q18" s="297"/>
      <c r="R18" s="297"/>
      <c r="S18" s="297"/>
      <c r="T18" s="297"/>
      <c r="U18" s="297"/>
    </row>
    <row r="19" spans="1:21">
      <c r="A19" s="290">
        <v>74</v>
      </c>
      <c r="B19" s="298" t="s">
        <v>152</v>
      </c>
      <c r="C19" s="293" t="s">
        <v>252</v>
      </c>
      <c r="D19" s="283" t="b">
        <v>1</v>
      </c>
      <c r="E19" s="294" t="s">
        <v>216</v>
      </c>
      <c r="F19" s="294" t="s">
        <v>216</v>
      </c>
      <c r="G19" s="294" t="s">
        <v>216</v>
      </c>
      <c r="H19" s="294" t="s">
        <v>216</v>
      </c>
      <c r="I19" s="294" t="s">
        <v>216</v>
      </c>
      <c r="J19" s="294" t="s">
        <v>216</v>
      </c>
      <c r="K19" s="294" t="s">
        <v>216</v>
      </c>
      <c r="L19" s="294" t="s">
        <v>216</v>
      </c>
      <c r="M19" s="294" t="s">
        <v>216</v>
      </c>
      <c r="N19" s="295"/>
      <c r="O19" s="295"/>
      <c r="P19" s="293" t="s">
        <v>234</v>
      </c>
      <c r="Q19" s="293" t="s">
        <v>264</v>
      </c>
      <c r="R19" s="293" t="s">
        <v>235</v>
      </c>
      <c r="S19" s="290" t="s">
        <v>232</v>
      </c>
      <c r="T19" s="290" t="s">
        <v>240</v>
      </c>
      <c r="U19" s="290" t="s">
        <v>239</v>
      </c>
    </row>
    <row r="20" spans="1:21">
      <c r="A20" s="290">
        <v>75</v>
      </c>
      <c r="B20" s="298" t="s">
        <v>153</v>
      </c>
      <c r="C20" s="293" t="s">
        <v>252</v>
      </c>
      <c r="D20" s="283" t="b">
        <v>1</v>
      </c>
      <c r="E20" s="294" t="s">
        <v>216</v>
      </c>
      <c r="F20" s="294" t="s">
        <v>216</v>
      </c>
      <c r="G20" s="294" t="s">
        <v>216</v>
      </c>
      <c r="H20" s="294" t="s">
        <v>216</v>
      </c>
      <c r="I20" s="294" t="s">
        <v>216</v>
      </c>
      <c r="J20" s="294" t="s">
        <v>216</v>
      </c>
      <c r="K20" s="294" t="s">
        <v>216</v>
      </c>
      <c r="L20" s="294" t="s">
        <v>216</v>
      </c>
      <c r="M20" s="294" t="s">
        <v>216</v>
      </c>
      <c r="N20" s="295"/>
      <c r="O20" s="295"/>
      <c r="P20" s="293" t="s">
        <v>234</v>
      </c>
      <c r="Q20" s="293" t="s">
        <v>264</v>
      </c>
      <c r="R20" s="293" t="s">
        <v>235</v>
      </c>
      <c r="S20" s="290" t="s">
        <v>232</v>
      </c>
      <c r="T20" s="290" t="s">
        <v>240</v>
      </c>
      <c r="U20" s="290" t="s">
        <v>239</v>
      </c>
    </row>
    <row r="21" spans="1:21">
      <c r="A21" s="290">
        <v>76</v>
      </c>
      <c r="B21" s="298" t="s">
        <v>154</v>
      </c>
      <c r="C21" s="293" t="s">
        <v>251</v>
      </c>
      <c r="D21" s="283" t="b">
        <v>1</v>
      </c>
      <c r="E21" s="294" t="s">
        <v>216</v>
      </c>
      <c r="F21" s="294" t="s">
        <v>216</v>
      </c>
      <c r="G21" s="294" t="s">
        <v>216</v>
      </c>
      <c r="H21" s="294" t="s">
        <v>216</v>
      </c>
      <c r="I21" s="294" t="s">
        <v>216</v>
      </c>
      <c r="J21" s="294" t="s">
        <v>216</v>
      </c>
      <c r="K21" s="294" t="s">
        <v>216</v>
      </c>
      <c r="L21" s="294" t="s">
        <v>216</v>
      </c>
      <c r="M21" s="294" t="s">
        <v>216</v>
      </c>
      <c r="N21" s="295"/>
      <c r="O21" s="295"/>
      <c r="P21" s="293" t="s">
        <v>234</v>
      </c>
      <c r="Q21" s="293" t="s">
        <v>264</v>
      </c>
      <c r="R21" s="293" t="s">
        <v>235</v>
      </c>
      <c r="S21" s="290" t="s">
        <v>232</v>
      </c>
      <c r="T21" s="290" t="s">
        <v>240</v>
      </c>
      <c r="U21" s="290" t="s">
        <v>239</v>
      </c>
    </row>
    <row r="22" spans="1:21">
      <c r="A22" s="290">
        <v>77</v>
      </c>
      <c r="B22" s="298" t="s">
        <v>155</v>
      </c>
      <c r="C22" s="293" t="s">
        <v>251</v>
      </c>
      <c r="D22" s="283" t="b">
        <v>1</v>
      </c>
      <c r="E22" s="294" t="s">
        <v>216</v>
      </c>
      <c r="F22" s="294" t="s">
        <v>216</v>
      </c>
      <c r="G22" s="294" t="s">
        <v>216</v>
      </c>
      <c r="H22" s="294" t="s">
        <v>216</v>
      </c>
      <c r="I22" s="294" t="s">
        <v>216</v>
      </c>
      <c r="J22" s="294" t="s">
        <v>216</v>
      </c>
      <c r="K22" s="294" t="s">
        <v>216</v>
      </c>
      <c r="L22" s="294" t="s">
        <v>216</v>
      </c>
      <c r="M22" s="294" t="s">
        <v>216</v>
      </c>
      <c r="N22" s="295"/>
      <c r="O22" s="295"/>
      <c r="P22" s="293" t="s">
        <v>234</v>
      </c>
      <c r="Q22" s="293" t="s">
        <v>264</v>
      </c>
      <c r="R22" s="293" t="s">
        <v>235</v>
      </c>
      <c r="S22" s="290" t="s">
        <v>232</v>
      </c>
      <c r="T22" s="290" t="s">
        <v>240</v>
      </c>
      <c r="U22" s="290" t="s">
        <v>239</v>
      </c>
    </row>
    <row r="23" spans="1:21">
      <c r="A23" s="290">
        <v>78</v>
      </c>
      <c r="B23" s="298" t="s">
        <v>156</v>
      </c>
      <c r="C23" s="293" t="s">
        <v>251</v>
      </c>
      <c r="D23" s="283" t="b">
        <v>1</v>
      </c>
      <c r="E23" s="294" t="s">
        <v>216</v>
      </c>
      <c r="F23" s="294" t="s">
        <v>216</v>
      </c>
      <c r="G23" s="294" t="s">
        <v>216</v>
      </c>
      <c r="H23" s="294" t="s">
        <v>216</v>
      </c>
      <c r="I23" s="294" t="s">
        <v>216</v>
      </c>
      <c r="J23" s="294" t="s">
        <v>216</v>
      </c>
      <c r="K23" s="294" t="s">
        <v>216</v>
      </c>
      <c r="L23" s="294" t="s">
        <v>216</v>
      </c>
      <c r="M23" s="294" t="s">
        <v>216</v>
      </c>
      <c r="N23" s="295"/>
      <c r="O23" s="295"/>
      <c r="P23" s="293" t="s">
        <v>234</v>
      </c>
      <c r="Q23" s="293" t="s">
        <v>264</v>
      </c>
      <c r="R23" s="293" t="s">
        <v>235</v>
      </c>
      <c r="S23" s="290" t="s">
        <v>232</v>
      </c>
      <c r="T23" s="290" t="s">
        <v>240</v>
      </c>
      <c r="U23" s="290" t="s">
        <v>239</v>
      </c>
    </row>
    <row r="24" spans="1:21">
      <c r="A24" s="290">
        <v>79</v>
      </c>
      <c r="B24" s="298" t="s">
        <v>157</v>
      </c>
      <c r="C24" s="293" t="s">
        <v>251</v>
      </c>
      <c r="D24" s="283" t="b">
        <v>1</v>
      </c>
      <c r="E24" s="294" t="s">
        <v>216</v>
      </c>
      <c r="F24" s="294" t="s">
        <v>216</v>
      </c>
      <c r="G24" s="294" t="s">
        <v>216</v>
      </c>
      <c r="H24" s="294" t="s">
        <v>216</v>
      </c>
      <c r="I24" s="294" t="s">
        <v>216</v>
      </c>
      <c r="J24" s="294" t="s">
        <v>216</v>
      </c>
      <c r="K24" s="294" t="s">
        <v>216</v>
      </c>
      <c r="L24" s="294" t="s">
        <v>216</v>
      </c>
      <c r="M24" s="294" t="s">
        <v>216</v>
      </c>
      <c r="N24" s="295"/>
      <c r="O24" s="295"/>
      <c r="P24" s="293" t="s">
        <v>234</v>
      </c>
      <c r="Q24" s="293" t="s">
        <v>264</v>
      </c>
      <c r="R24" s="293" t="s">
        <v>235</v>
      </c>
      <c r="S24" s="290" t="s">
        <v>232</v>
      </c>
      <c r="T24" s="290" t="s">
        <v>240</v>
      </c>
      <c r="U24" s="290" t="s">
        <v>239</v>
      </c>
    </row>
    <row r="25" spans="1:21">
      <c r="A25" s="290">
        <v>80</v>
      </c>
      <c r="B25" s="298" t="s">
        <v>158</v>
      </c>
      <c r="C25" s="293" t="s">
        <v>251</v>
      </c>
      <c r="D25" s="283" t="b">
        <v>1</v>
      </c>
      <c r="E25" s="294" t="s">
        <v>216</v>
      </c>
      <c r="F25" s="294" t="s">
        <v>216</v>
      </c>
      <c r="G25" s="294" t="s">
        <v>216</v>
      </c>
      <c r="H25" s="294" t="s">
        <v>216</v>
      </c>
      <c r="I25" s="294" t="s">
        <v>216</v>
      </c>
      <c r="J25" s="294" t="s">
        <v>216</v>
      </c>
      <c r="K25" s="294" t="s">
        <v>216</v>
      </c>
      <c r="L25" s="294" t="s">
        <v>216</v>
      </c>
      <c r="M25" s="294" t="s">
        <v>216</v>
      </c>
      <c r="N25" s="295"/>
      <c r="O25" s="295"/>
      <c r="P25" s="293" t="s">
        <v>234</v>
      </c>
      <c r="Q25" s="293" t="s">
        <v>264</v>
      </c>
      <c r="R25" s="293" t="s">
        <v>235</v>
      </c>
      <c r="S25" s="290" t="s">
        <v>232</v>
      </c>
      <c r="T25" s="290" t="s">
        <v>240</v>
      </c>
      <c r="U25" s="290" t="s">
        <v>239</v>
      </c>
    </row>
    <row r="26" spans="1:21">
      <c r="A26" s="290">
        <v>81</v>
      </c>
      <c r="B26" s="298" t="s">
        <v>159</v>
      </c>
      <c r="C26" s="293" t="s">
        <v>251</v>
      </c>
      <c r="D26" s="283" t="b">
        <v>1</v>
      </c>
      <c r="E26" s="294" t="s">
        <v>216</v>
      </c>
      <c r="F26" s="294" t="s">
        <v>216</v>
      </c>
      <c r="G26" s="294" t="s">
        <v>216</v>
      </c>
      <c r="H26" s="294" t="s">
        <v>216</v>
      </c>
      <c r="I26" s="294" t="s">
        <v>216</v>
      </c>
      <c r="J26" s="294" t="s">
        <v>216</v>
      </c>
      <c r="K26" s="294" t="s">
        <v>216</v>
      </c>
      <c r="L26" s="294" t="s">
        <v>216</v>
      </c>
      <c r="M26" s="294" t="s">
        <v>216</v>
      </c>
      <c r="N26" s="295"/>
      <c r="O26" s="295"/>
      <c r="P26" s="293" t="s">
        <v>234</v>
      </c>
      <c r="Q26" s="293" t="s">
        <v>264</v>
      </c>
      <c r="R26" s="293" t="s">
        <v>235</v>
      </c>
      <c r="S26" s="290" t="s">
        <v>232</v>
      </c>
      <c r="T26" s="290" t="s">
        <v>240</v>
      </c>
      <c r="U26" s="290" t="s">
        <v>239</v>
      </c>
    </row>
    <row r="27" spans="1:21">
      <c r="A27" s="290">
        <v>82</v>
      </c>
      <c r="B27" s="298" t="s">
        <v>160</v>
      </c>
      <c r="C27" s="293" t="s">
        <v>251</v>
      </c>
      <c r="D27" s="283" t="b">
        <v>1</v>
      </c>
      <c r="E27" s="294" t="s">
        <v>216</v>
      </c>
      <c r="F27" s="294" t="s">
        <v>216</v>
      </c>
      <c r="G27" s="294" t="s">
        <v>216</v>
      </c>
      <c r="H27" s="294" t="s">
        <v>216</v>
      </c>
      <c r="I27" s="294" t="s">
        <v>216</v>
      </c>
      <c r="J27" s="294" t="s">
        <v>216</v>
      </c>
      <c r="K27" s="294" t="s">
        <v>216</v>
      </c>
      <c r="L27" s="294" t="s">
        <v>216</v>
      </c>
      <c r="M27" s="294" t="s">
        <v>216</v>
      </c>
      <c r="N27" s="295"/>
      <c r="O27" s="295"/>
      <c r="P27" s="293" t="s">
        <v>234</v>
      </c>
      <c r="Q27" s="293" t="s">
        <v>264</v>
      </c>
      <c r="R27" s="293" t="s">
        <v>235</v>
      </c>
      <c r="S27" s="290" t="s">
        <v>232</v>
      </c>
      <c r="T27" s="290" t="s">
        <v>240</v>
      </c>
      <c r="U27" s="290" t="s">
        <v>239</v>
      </c>
    </row>
    <row r="28" spans="1:21">
      <c r="A28" s="290">
        <v>83</v>
      </c>
      <c r="B28" s="298" t="s">
        <v>161</v>
      </c>
      <c r="C28" s="293" t="s">
        <v>251</v>
      </c>
      <c r="D28" s="283" t="b">
        <v>1</v>
      </c>
      <c r="E28" s="294" t="s">
        <v>216</v>
      </c>
      <c r="F28" s="294" t="s">
        <v>216</v>
      </c>
      <c r="G28" s="294" t="s">
        <v>216</v>
      </c>
      <c r="H28" s="294" t="s">
        <v>216</v>
      </c>
      <c r="I28" s="294" t="s">
        <v>216</v>
      </c>
      <c r="J28" s="294" t="s">
        <v>216</v>
      </c>
      <c r="K28" s="294" t="s">
        <v>216</v>
      </c>
      <c r="L28" s="294" t="s">
        <v>216</v>
      </c>
      <c r="M28" s="294" t="s">
        <v>216</v>
      </c>
      <c r="N28" s="295"/>
      <c r="O28" s="295"/>
      <c r="P28" s="293" t="s">
        <v>234</v>
      </c>
      <c r="Q28" s="293" t="s">
        <v>264</v>
      </c>
      <c r="R28" s="293" t="s">
        <v>235</v>
      </c>
      <c r="S28" s="290" t="s">
        <v>232</v>
      </c>
      <c r="T28" s="290" t="s">
        <v>240</v>
      </c>
      <c r="U28" s="290" t="s">
        <v>239</v>
      </c>
    </row>
    <row r="29" spans="1:21">
      <c r="A29" s="290">
        <v>84</v>
      </c>
      <c r="B29" s="298" t="s">
        <v>162</v>
      </c>
      <c r="C29" s="293" t="s">
        <v>251</v>
      </c>
      <c r="D29" s="283" t="b">
        <v>1</v>
      </c>
      <c r="E29" s="294" t="s">
        <v>216</v>
      </c>
      <c r="F29" s="294" t="s">
        <v>216</v>
      </c>
      <c r="G29" s="294" t="s">
        <v>216</v>
      </c>
      <c r="H29" s="294" t="s">
        <v>216</v>
      </c>
      <c r="I29" s="294" t="s">
        <v>216</v>
      </c>
      <c r="J29" s="294" t="s">
        <v>216</v>
      </c>
      <c r="K29" s="294" t="s">
        <v>216</v>
      </c>
      <c r="L29" s="294" t="s">
        <v>216</v>
      </c>
      <c r="M29" s="294" t="s">
        <v>216</v>
      </c>
      <c r="N29" s="295"/>
      <c r="O29" s="295"/>
      <c r="P29" s="293" t="s">
        <v>234</v>
      </c>
      <c r="Q29" s="293" t="s">
        <v>264</v>
      </c>
      <c r="R29" s="293" t="s">
        <v>235</v>
      </c>
      <c r="S29" s="290" t="s">
        <v>232</v>
      </c>
      <c r="T29" s="290" t="s">
        <v>240</v>
      </c>
      <c r="U29" s="290" t="s">
        <v>239</v>
      </c>
    </row>
    <row r="30" spans="1:21">
      <c r="A30" s="290">
        <v>85</v>
      </c>
      <c r="B30" s="298" t="s">
        <v>163</v>
      </c>
      <c r="C30" s="293" t="s">
        <v>251</v>
      </c>
      <c r="D30" s="283" t="b">
        <v>1</v>
      </c>
      <c r="E30" s="294" t="s">
        <v>216</v>
      </c>
      <c r="F30" s="294" t="s">
        <v>216</v>
      </c>
      <c r="G30" s="294" t="s">
        <v>216</v>
      </c>
      <c r="H30" s="294" t="s">
        <v>216</v>
      </c>
      <c r="I30" s="294" t="s">
        <v>216</v>
      </c>
      <c r="J30" s="294" t="s">
        <v>216</v>
      </c>
      <c r="K30" s="294" t="s">
        <v>216</v>
      </c>
      <c r="L30" s="294" t="s">
        <v>216</v>
      </c>
      <c r="M30" s="294" t="s">
        <v>216</v>
      </c>
      <c r="N30" s="295"/>
      <c r="O30" s="295"/>
      <c r="P30" s="293" t="s">
        <v>234</v>
      </c>
      <c r="Q30" s="293" t="s">
        <v>264</v>
      </c>
      <c r="R30" s="293" t="s">
        <v>235</v>
      </c>
      <c r="S30" s="290" t="s">
        <v>232</v>
      </c>
      <c r="T30" s="290" t="s">
        <v>240</v>
      </c>
      <c r="U30" s="290" t="s">
        <v>239</v>
      </c>
    </row>
    <row r="31" spans="1:21">
      <c r="A31" s="290">
        <v>86</v>
      </c>
      <c r="B31" s="298" t="s">
        <v>164</v>
      </c>
      <c r="C31" s="293" t="s">
        <v>251</v>
      </c>
      <c r="D31" s="283" t="b">
        <v>1</v>
      </c>
      <c r="E31" s="294" t="s">
        <v>216</v>
      </c>
      <c r="F31" s="294" t="s">
        <v>216</v>
      </c>
      <c r="G31" s="294" t="s">
        <v>216</v>
      </c>
      <c r="H31" s="294" t="s">
        <v>216</v>
      </c>
      <c r="I31" s="294" t="s">
        <v>216</v>
      </c>
      <c r="J31" s="294" t="s">
        <v>216</v>
      </c>
      <c r="K31" s="294" t="s">
        <v>216</v>
      </c>
      <c r="L31" s="294" t="s">
        <v>216</v>
      </c>
      <c r="M31" s="294" t="s">
        <v>216</v>
      </c>
      <c r="N31" s="295"/>
      <c r="O31" s="295"/>
      <c r="P31" s="293" t="s">
        <v>234</v>
      </c>
      <c r="Q31" s="293" t="s">
        <v>264</v>
      </c>
      <c r="R31" s="293" t="s">
        <v>235</v>
      </c>
      <c r="S31" s="290" t="s">
        <v>232</v>
      </c>
      <c r="T31" s="290" t="s">
        <v>240</v>
      </c>
      <c r="U31" s="290" t="s">
        <v>239</v>
      </c>
    </row>
    <row r="32" spans="1:21">
      <c r="A32" s="290">
        <v>87</v>
      </c>
      <c r="B32" s="298" t="s">
        <v>165</v>
      </c>
      <c r="C32" s="293" t="s">
        <v>251</v>
      </c>
      <c r="D32" s="283" t="b">
        <v>1</v>
      </c>
      <c r="E32" s="294" t="s">
        <v>216</v>
      </c>
      <c r="F32" s="294" t="s">
        <v>216</v>
      </c>
      <c r="G32" s="294" t="s">
        <v>216</v>
      </c>
      <c r="H32" s="294" t="s">
        <v>216</v>
      </c>
      <c r="I32" s="294" t="s">
        <v>216</v>
      </c>
      <c r="J32" s="294" t="s">
        <v>216</v>
      </c>
      <c r="K32" s="294" t="s">
        <v>216</v>
      </c>
      <c r="L32" s="294" t="s">
        <v>216</v>
      </c>
      <c r="M32" s="294" t="s">
        <v>216</v>
      </c>
      <c r="N32" s="295"/>
      <c r="O32" s="295"/>
      <c r="P32" s="293" t="s">
        <v>234</v>
      </c>
      <c r="Q32" s="293" t="s">
        <v>264</v>
      </c>
      <c r="R32" s="293" t="s">
        <v>235</v>
      </c>
      <c r="S32" s="290" t="s">
        <v>232</v>
      </c>
      <c r="T32" s="290" t="s">
        <v>240</v>
      </c>
      <c r="U32" s="290" t="s">
        <v>239</v>
      </c>
    </row>
    <row r="33" spans="1:21">
      <c r="A33" s="290">
        <v>88</v>
      </c>
      <c r="B33" s="298" t="s">
        <v>166</v>
      </c>
      <c r="C33" s="293" t="s">
        <v>251</v>
      </c>
      <c r="D33" s="283" t="b">
        <v>1</v>
      </c>
      <c r="E33" s="294" t="s">
        <v>216</v>
      </c>
      <c r="F33" s="294" t="s">
        <v>216</v>
      </c>
      <c r="G33" s="294" t="s">
        <v>216</v>
      </c>
      <c r="H33" s="294" t="s">
        <v>216</v>
      </c>
      <c r="I33" s="294" t="s">
        <v>216</v>
      </c>
      <c r="J33" s="294" t="s">
        <v>216</v>
      </c>
      <c r="K33" s="294" t="s">
        <v>216</v>
      </c>
      <c r="L33" s="294" t="s">
        <v>216</v>
      </c>
      <c r="M33" s="294" t="s">
        <v>216</v>
      </c>
      <c r="N33" s="295"/>
      <c r="O33" s="295"/>
      <c r="P33" s="293" t="s">
        <v>234</v>
      </c>
      <c r="Q33" s="293" t="s">
        <v>264</v>
      </c>
      <c r="R33" s="293" t="s">
        <v>235</v>
      </c>
      <c r="S33" s="290" t="s">
        <v>232</v>
      </c>
      <c r="T33" s="290" t="s">
        <v>240</v>
      </c>
      <c r="U33" s="290" t="s">
        <v>239</v>
      </c>
    </row>
    <row r="34" spans="1:21">
      <c r="A34" s="290">
        <v>89</v>
      </c>
      <c r="B34" s="298" t="s">
        <v>167</v>
      </c>
      <c r="C34" s="293" t="s">
        <v>251</v>
      </c>
      <c r="D34" s="283" t="b">
        <v>1</v>
      </c>
      <c r="E34" s="294" t="s">
        <v>216</v>
      </c>
      <c r="F34" s="294" t="s">
        <v>216</v>
      </c>
      <c r="G34" s="294" t="s">
        <v>216</v>
      </c>
      <c r="H34" s="294" t="s">
        <v>216</v>
      </c>
      <c r="I34" s="294" t="s">
        <v>216</v>
      </c>
      <c r="J34" s="294" t="s">
        <v>216</v>
      </c>
      <c r="K34" s="294" t="s">
        <v>216</v>
      </c>
      <c r="L34" s="294" t="s">
        <v>216</v>
      </c>
      <c r="M34" s="294" t="s">
        <v>216</v>
      </c>
      <c r="N34" s="295"/>
      <c r="O34" s="295"/>
      <c r="P34" s="293" t="s">
        <v>234</v>
      </c>
      <c r="Q34" s="293" t="s">
        <v>264</v>
      </c>
      <c r="R34" s="293" t="s">
        <v>235</v>
      </c>
      <c r="S34" s="290" t="s">
        <v>232</v>
      </c>
      <c r="T34" s="290" t="s">
        <v>240</v>
      </c>
      <c r="U34" s="290" t="s">
        <v>239</v>
      </c>
    </row>
    <row r="35" spans="1:21">
      <c r="A35" s="290">
        <v>38</v>
      </c>
      <c r="B35" s="292" t="s">
        <v>109</v>
      </c>
      <c r="C35" s="293" t="s">
        <v>225</v>
      </c>
      <c r="D35" s="283" t="b">
        <v>1</v>
      </c>
      <c r="E35" s="290" t="s">
        <v>233</v>
      </c>
      <c r="F35" s="290" t="s">
        <v>234</v>
      </c>
      <c r="G35" s="290" t="s">
        <v>235</v>
      </c>
      <c r="H35" s="294" t="s">
        <v>216</v>
      </c>
      <c r="I35" s="293" t="s">
        <v>238</v>
      </c>
      <c r="J35" s="293" t="s">
        <v>239</v>
      </c>
      <c r="K35" s="290" t="s">
        <v>229</v>
      </c>
      <c r="L35" s="290" t="s">
        <v>230</v>
      </c>
      <c r="M35" s="290" t="s">
        <v>231</v>
      </c>
      <c r="N35" s="288"/>
      <c r="O35" s="288"/>
      <c r="P35" s="283"/>
      <c r="Q35" s="283"/>
      <c r="R35" s="283"/>
      <c r="S35" s="283"/>
      <c r="T35" s="283"/>
      <c r="U35" s="283"/>
    </row>
    <row r="36" spans="1:21">
      <c r="A36" s="290">
        <v>39</v>
      </c>
      <c r="B36" s="292" t="s">
        <v>110</v>
      </c>
      <c r="C36" s="293" t="s">
        <v>225</v>
      </c>
      <c r="D36" s="283" t="b">
        <v>1</v>
      </c>
      <c r="E36" s="290" t="s">
        <v>233</v>
      </c>
      <c r="F36" s="290" t="s">
        <v>234</v>
      </c>
      <c r="G36" s="290" t="s">
        <v>235</v>
      </c>
      <c r="H36" s="294" t="s">
        <v>216</v>
      </c>
      <c r="I36" s="293" t="s">
        <v>238</v>
      </c>
      <c r="J36" s="293" t="s">
        <v>239</v>
      </c>
      <c r="K36" s="290" t="s">
        <v>229</v>
      </c>
      <c r="L36" s="290" t="s">
        <v>230</v>
      </c>
      <c r="M36" s="290" t="s">
        <v>231</v>
      </c>
      <c r="N36" s="288"/>
      <c r="O36" s="288"/>
      <c r="P36" s="283"/>
      <c r="Q36" s="283"/>
      <c r="R36" s="283"/>
      <c r="S36" s="283"/>
      <c r="T36" s="283"/>
      <c r="U36" s="283"/>
    </row>
    <row r="37" spans="1:21">
      <c r="A37" s="290">
        <v>40</v>
      </c>
      <c r="B37" s="292" t="s">
        <v>112</v>
      </c>
      <c r="C37" s="293" t="s">
        <v>225</v>
      </c>
      <c r="D37" s="283" t="b">
        <v>1</v>
      </c>
      <c r="E37" s="290" t="s">
        <v>233</v>
      </c>
      <c r="F37" s="290" t="s">
        <v>234</v>
      </c>
      <c r="G37" s="290" t="s">
        <v>235</v>
      </c>
      <c r="H37" s="294" t="s">
        <v>216</v>
      </c>
      <c r="I37" s="293" t="s">
        <v>238</v>
      </c>
      <c r="J37" s="293" t="s">
        <v>239</v>
      </c>
      <c r="K37" s="290" t="s">
        <v>229</v>
      </c>
      <c r="L37" s="290" t="s">
        <v>230</v>
      </c>
      <c r="M37" s="290" t="s">
        <v>231</v>
      </c>
      <c r="N37" s="288"/>
      <c r="O37" s="288"/>
      <c r="P37" s="283"/>
      <c r="Q37" s="283"/>
      <c r="R37" s="283"/>
      <c r="S37" s="283"/>
      <c r="T37" s="283"/>
      <c r="U37" s="283"/>
    </row>
    <row r="38" spans="1:21">
      <c r="A38" s="290">
        <v>41</v>
      </c>
      <c r="B38" s="292" t="s">
        <v>237</v>
      </c>
      <c r="C38" s="293" t="s">
        <v>225</v>
      </c>
      <c r="D38" s="283" t="b">
        <v>1</v>
      </c>
      <c r="E38" s="290" t="s">
        <v>233</v>
      </c>
      <c r="F38" s="290" t="s">
        <v>234</v>
      </c>
      <c r="G38" s="290" t="s">
        <v>235</v>
      </c>
      <c r="H38" s="294" t="s">
        <v>216</v>
      </c>
      <c r="I38" s="293" t="s">
        <v>238</v>
      </c>
      <c r="J38" s="293" t="s">
        <v>239</v>
      </c>
      <c r="K38" s="290" t="s">
        <v>229</v>
      </c>
      <c r="L38" s="290" t="s">
        <v>230</v>
      </c>
      <c r="M38" s="290" t="s">
        <v>231</v>
      </c>
      <c r="N38" s="288"/>
      <c r="O38" s="288"/>
      <c r="P38" s="283"/>
      <c r="Q38" s="283"/>
      <c r="R38" s="283"/>
      <c r="S38" s="283"/>
      <c r="T38" s="283"/>
      <c r="U38" s="283"/>
    </row>
    <row r="39" spans="1:21">
      <c r="A39" s="290">
        <v>44</v>
      </c>
      <c r="B39" s="292" t="s">
        <v>118</v>
      </c>
      <c r="C39" s="293" t="s">
        <v>204</v>
      </c>
      <c r="D39" s="283" t="b">
        <v>1</v>
      </c>
      <c r="E39" s="290" t="s">
        <v>233</v>
      </c>
      <c r="F39" s="290" t="s">
        <v>234</v>
      </c>
      <c r="G39" s="290" t="s">
        <v>235</v>
      </c>
      <c r="H39" s="290" t="s">
        <v>232</v>
      </c>
      <c r="I39" s="290" t="s">
        <v>240</v>
      </c>
      <c r="J39" s="293" t="s">
        <v>239</v>
      </c>
      <c r="K39" s="294" t="s">
        <v>216</v>
      </c>
      <c r="L39" s="294" t="s">
        <v>216</v>
      </c>
      <c r="M39" s="294" t="s">
        <v>216</v>
      </c>
      <c r="N39" s="295"/>
      <c r="O39" s="295"/>
      <c r="P39" s="283"/>
      <c r="Q39" s="283"/>
      <c r="R39" s="283"/>
      <c r="S39" s="283"/>
      <c r="T39" s="283"/>
      <c r="U39" s="283"/>
    </row>
    <row r="40" spans="1:21">
      <c r="A40" s="290">
        <v>45</v>
      </c>
      <c r="B40" s="292" t="s">
        <v>119</v>
      </c>
      <c r="C40" s="293" t="s">
        <v>204</v>
      </c>
      <c r="D40" s="283" t="b">
        <v>1</v>
      </c>
      <c r="E40" s="290" t="s">
        <v>233</v>
      </c>
      <c r="F40" s="290" t="s">
        <v>234</v>
      </c>
      <c r="G40" s="290" t="s">
        <v>235</v>
      </c>
      <c r="H40" s="290" t="s">
        <v>232</v>
      </c>
      <c r="I40" s="290" t="s">
        <v>240</v>
      </c>
      <c r="J40" s="293" t="s">
        <v>239</v>
      </c>
      <c r="K40" s="294" t="s">
        <v>216</v>
      </c>
      <c r="L40" s="294" t="s">
        <v>216</v>
      </c>
      <c r="M40" s="294" t="s">
        <v>216</v>
      </c>
      <c r="N40" s="295"/>
      <c r="O40" s="295"/>
      <c r="P40" s="283"/>
      <c r="Q40" s="283"/>
      <c r="R40" s="283"/>
      <c r="S40" s="283"/>
      <c r="T40" s="283"/>
      <c r="U40" s="283"/>
    </row>
    <row r="41" spans="1:21">
      <c r="A41" s="290">
        <v>48</v>
      </c>
      <c r="B41" s="292" t="s">
        <v>125</v>
      </c>
      <c r="C41" s="290" t="s">
        <v>205</v>
      </c>
      <c r="D41" s="283" t="b">
        <v>1</v>
      </c>
      <c r="E41" s="290" t="s">
        <v>233</v>
      </c>
      <c r="F41" s="290" t="s">
        <v>234</v>
      </c>
      <c r="G41" s="290" t="s">
        <v>235</v>
      </c>
      <c r="H41" s="290" t="s">
        <v>232</v>
      </c>
      <c r="I41" s="290" t="s">
        <v>240</v>
      </c>
      <c r="J41" s="290" t="s">
        <v>239</v>
      </c>
      <c r="K41" s="294" t="s">
        <v>216</v>
      </c>
      <c r="L41" s="294" t="s">
        <v>216</v>
      </c>
      <c r="M41" s="294" t="s">
        <v>216</v>
      </c>
      <c r="N41" s="295"/>
      <c r="O41" s="295"/>
      <c r="P41" s="283"/>
      <c r="Q41" s="283"/>
      <c r="R41" s="283"/>
      <c r="S41" s="283"/>
      <c r="T41" s="283"/>
      <c r="U41" s="283"/>
    </row>
    <row r="42" spans="1:21">
      <c r="A42" s="290">
        <v>49</v>
      </c>
      <c r="B42" s="292" t="s">
        <v>126</v>
      </c>
      <c r="C42" s="290" t="s">
        <v>205</v>
      </c>
      <c r="D42" s="283" t="b">
        <v>1</v>
      </c>
      <c r="E42" s="290" t="s">
        <v>233</v>
      </c>
      <c r="F42" s="290" t="s">
        <v>234</v>
      </c>
      <c r="G42" s="290" t="s">
        <v>235</v>
      </c>
      <c r="H42" s="290" t="s">
        <v>232</v>
      </c>
      <c r="I42" s="290" t="s">
        <v>240</v>
      </c>
      <c r="J42" s="290" t="s">
        <v>239</v>
      </c>
      <c r="K42" s="294" t="s">
        <v>216</v>
      </c>
      <c r="L42" s="294" t="s">
        <v>216</v>
      </c>
      <c r="M42" s="294" t="s">
        <v>216</v>
      </c>
      <c r="N42" s="295"/>
      <c r="O42" s="295"/>
      <c r="P42" s="283"/>
      <c r="Q42" s="283"/>
      <c r="R42" s="283"/>
      <c r="S42" s="283"/>
      <c r="T42" s="283"/>
      <c r="U42" s="283"/>
    </row>
    <row r="43" spans="1:21">
      <c r="A43" s="290">
        <v>50</v>
      </c>
      <c r="B43" s="292" t="s">
        <v>127</v>
      </c>
      <c r="C43" s="290" t="s">
        <v>205</v>
      </c>
      <c r="D43" s="283" t="b">
        <v>1</v>
      </c>
      <c r="E43" s="290" t="s">
        <v>233</v>
      </c>
      <c r="F43" s="290" t="s">
        <v>234</v>
      </c>
      <c r="G43" s="290" t="s">
        <v>235</v>
      </c>
      <c r="H43" s="290" t="s">
        <v>232</v>
      </c>
      <c r="I43" s="290" t="s">
        <v>240</v>
      </c>
      <c r="J43" s="290" t="s">
        <v>239</v>
      </c>
      <c r="K43" s="294" t="s">
        <v>216</v>
      </c>
      <c r="L43" s="294" t="s">
        <v>216</v>
      </c>
      <c r="M43" s="294" t="s">
        <v>216</v>
      </c>
      <c r="N43" s="295"/>
      <c r="O43" s="295"/>
      <c r="P43" s="283"/>
      <c r="Q43" s="283"/>
      <c r="R43" s="283"/>
      <c r="S43" s="283"/>
      <c r="T43" s="283"/>
      <c r="U43" s="283"/>
    </row>
    <row r="44" spans="1:21">
      <c r="A44" s="290">
        <v>51</v>
      </c>
      <c r="B44" s="292" t="s">
        <v>128</v>
      </c>
      <c r="C44" s="290" t="s">
        <v>205</v>
      </c>
      <c r="D44" s="283" t="b">
        <v>1</v>
      </c>
      <c r="E44" s="290" t="s">
        <v>233</v>
      </c>
      <c r="F44" s="290" t="s">
        <v>234</v>
      </c>
      <c r="G44" s="290" t="s">
        <v>235</v>
      </c>
      <c r="H44" s="290" t="s">
        <v>232</v>
      </c>
      <c r="I44" s="290" t="s">
        <v>240</v>
      </c>
      <c r="J44" s="290" t="s">
        <v>239</v>
      </c>
      <c r="K44" s="294" t="s">
        <v>216</v>
      </c>
      <c r="L44" s="294" t="s">
        <v>216</v>
      </c>
      <c r="M44" s="294" t="s">
        <v>216</v>
      </c>
      <c r="N44" s="295"/>
      <c r="O44" s="295"/>
      <c r="P44" s="283"/>
      <c r="Q44" s="283"/>
      <c r="R44" s="283"/>
      <c r="S44" s="283"/>
      <c r="T44" s="283"/>
      <c r="U44" s="283"/>
    </row>
    <row r="45" spans="1:21">
      <c r="A45" s="290">
        <v>54</v>
      </c>
      <c r="B45" s="292" t="s">
        <v>131</v>
      </c>
      <c r="C45" s="290" t="s">
        <v>205</v>
      </c>
      <c r="D45" s="283" t="b">
        <v>1</v>
      </c>
      <c r="E45" s="290" t="s">
        <v>233</v>
      </c>
      <c r="F45" s="290" t="s">
        <v>234</v>
      </c>
      <c r="G45" s="290" t="s">
        <v>235</v>
      </c>
      <c r="H45" s="290" t="s">
        <v>232</v>
      </c>
      <c r="I45" s="290" t="s">
        <v>240</v>
      </c>
      <c r="J45" s="290" t="s">
        <v>239</v>
      </c>
      <c r="K45" s="294" t="s">
        <v>216</v>
      </c>
      <c r="L45" s="294" t="s">
        <v>216</v>
      </c>
      <c r="M45" s="294" t="s">
        <v>216</v>
      </c>
      <c r="N45" s="295"/>
      <c r="O45" s="295"/>
      <c r="P45" s="283"/>
      <c r="Q45" s="283"/>
      <c r="R45" s="283"/>
      <c r="S45" s="283"/>
      <c r="T45" s="283"/>
      <c r="U45" s="283"/>
    </row>
    <row r="46" spans="1:21">
      <c r="A46" s="290">
        <v>55</v>
      </c>
      <c r="B46" s="292" t="s">
        <v>132</v>
      </c>
      <c r="C46" s="290" t="s">
        <v>205</v>
      </c>
      <c r="D46" s="283" t="b">
        <v>1</v>
      </c>
      <c r="E46" s="290" t="s">
        <v>233</v>
      </c>
      <c r="F46" s="290" t="s">
        <v>234</v>
      </c>
      <c r="G46" s="290" t="s">
        <v>235</v>
      </c>
      <c r="H46" s="290" t="s">
        <v>232</v>
      </c>
      <c r="I46" s="290" t="s">
        <v>240</v>
      </c>
      <c r="J46" s="290" t="s">
        <v>239</v>
      </c>
      <c r="K46" s="294" t="s">
        <v>216</v>
      </c>
      <c r="L46" s="294" t="s">
        <v>216</v>
      </c>
      <c r="M46" s="294" t="s">
        <v>216</v>
      </c>
      <c r="N46" s="295"/>
      <c r="O46" s="295"/>
      <c r="P46" s="283"/>
      <c r="Q46" s="283"/>
      <c r="R46" s="283"/>
      <c r="S46" s="283"/>
      <c r="T46" s="283"/>
      <c r="U46" s="283"/>
    </row>
    <row r="47" spans="1:21">
      <c r="A47" s="290">
        <v>58</v>
      </c>
      <c r="B47" s="292" t="s">
        <v>135</v>
      </c>
      <c r="C47" s="290" t="s">
        <v>205</v>
      </c>
      <c r="D47" s="283" t="b">
        <v>1</v>
      </c>
      <c r="E47" s="290" t="s">
        <v>233</v>
      </c>
      <c r="F47" s="290" t="s">
        <v>234</v>
      </c>
      <c r="G47" s="290" t="s">
        <v>235</v>
      </c>
      <c r="H47" s="290" t="s">
        <v>232</v>
      </c>
      <c r="I47" s="290" t="s">
        <v>240</v>
      </c>
      <c r="J47" s="290" t="s">
        <v>239</v>
      </c>
      <c r="K47" s="294" t="s">
        <v>216</v>
      </c>
      <c r="L47" s="294" t="s">
        <v>216</v>
      </c>
      <c r="M47" s="294" t="s">
        <v>216</v>
      </c>
      <c r="N47" s="295"/>
      <c r="O47" s="295"/>
      <c r="P47" s="283"/>
      <c r="Q47" s="283"/>
      <c r="R47" s="283"/>
      <c r="S47" s="283"/>
      <c r="T47" s="283"/>
      <c r="U47" s="283"/>
    </row>
    <row r="48" spans="1:21">
      <c r="A48" s="290">
        <v>59</v>
      </c>
      <c r="B48" s="292" t="s">
        <v>136</v>
      </c>
      <c r="C48" s="290" t="s">
        <v>205</v>
      </c>
      <c r="D48" s="283" t="b">
        <v>1</v>
      </c>
      <c r="E48" s="290" t="s">
        <v>233</v>
      </c>
      <c r="F48" s="290" t="s">
        <v>234</v>
      </c>
      <c r="G48" s="290" t="s">
        <v>235</v>
      </c>
      <c r="H48" s="290" t="s">
        <v>232</v>
      </c>
      <c r="I48" s="290" t="s">
        <v>240</v>
      </c>
      <c r="J48" s="290" t="s">
        <v>239</v>
      </c>
      <c r="K48" s="294" t="s">
        <v>216</v>
      </c>
      <c r="L48" s="294" t="s">
        <v>216</v>
      </c>
      <c r="M48" s="294" t="s">
        <v>216</v>
      </c>
      <c r="N48" s="295"/>
      <c r="O48" s="295"/>
      <c r="P48" s="283"/>
      <c r="Q48" s="283"/>
      <c r="R48" s="283"/>
      <c r="S48" s="283"/>
      <c r="T48" s="283"/>
      <c r="U48" s="283"/>
    </row>
    <row r="49" spans="1:21">
      <c r="A49" s="290">
        <v>66</v>
      </c>
      <c r="B49" s="292" t="s">
        <v>143</v>
      </c>
      <c r="C49" s="290" t="s">
        <v>205</v>
      </c>
      <c r="D49" s="283" t="b">
        <v>1</v>
      </c>
      <c r="E49" s="290" t="s">
        <v>233</v>
      </c>
      <c r="F49" s="290" t="s">
        <v>234</v>
      </c>
      <c r="G49" s="290" t="s">
        <v>235</v>
      </c>
      <c r="H49" s="290" t="s">
        <v>232</v>
      </c>
      <c r="I49" s="290" t="s">
        <v>240</v>
      </c>
      <c r="J49" s="290" t="s">
        <v>239</v>
      </c>
      <c r="K49" s="294" t="s">
        <v>216</v>
      </c>
      <c r="L49" s="294" t="s">
        <v>216</v>
      </c>
      <c r="M49" s="294" t="s">
        <v>216</v>
      </c>
      <c r="N49" s="295"/>
      <c r="O49" s="295"/>
      <c r="P49" s="283"/>
      <c r="Q49" s="283"/>
      <c r="R49" s="283"/>
      <c r="S49" s="283"/>
      <c r="T49" s="283"/>
      <c r="U49" s="283"/>
    </row>
    <row r="50" spans="1:21">
      <c r="A50" s="290">
        <v>67</v>
      </c>
      <c r="B50" s="292" t="s">
        <v>144</v>
      </c>
      <c r="C50" s="290" t="s">
        <v>205</v>
      </c>
      <c r="D50" s="283" t="b">
        <v>1</v>
      </c>
      <c r="E50" s="290" t="s">
        <v>233</v>
      </c>
      <c r="F50" s="290" t="s">
        <v>234</v>
      </c>
      <c r="G50" s="290" t="s">
        <v>235</v>
      </c>
      <c r="H50" s="290" t="s">
        <v>232</v>
      </c>
      <c r="I50" s="290" t="s">
        <v>240</v>
      </c>
      <c r="J50" s="290" t="s">
        <v>239</v>
      </c>
      <c r="K50" s="294" t="s">
        <v>216</v>
      </c>
      <c r="L50" s="294" t="s">
        <v>216</v>
      </c>
      <c r="M50" s="294" t="s">
        <v>216</v>
      </c>
      <c r="N50" s="295"/>
      <c r="O50" s="295"/>
      <c r="P50" s="283"/>
      <c r="Q50" s="283"/>
      <c r="R50" s="283"/>
      <c r="S50" s="283"/>
      <c r="T50" s="283"/>
      <c r="U50" s="283"/>
    </row>
    <row r="51" spans="1:21">
      <c r="A51" s="290">
        <v>62</v>
      </c>
      <c r="B51" s="292" t="s">
        <v>139</v>
      </c>
      <c r="C51" s="290" t="s">
        <v>205</v>
      </c>
      <c r="D51" s="283" t="b">
        <v>1</v>
      </c>
      <c r="E51" s="290" t="s">
        <v>233</v>
      </c>
      <c r="F51" s="290" t="s">
        <v>234</v>
      </c>
      <c r="G51" s="290" t="s">
        <v>235</v>
      </c>
      <c r="H51" s="290" t="s">
        <v>232</v>
      </c>
      <c r="I51" s="290" t="s">
        <v>240</v>
      </c>
      <c r="J51" s="290" t="s">
        <v>239</v>
      </c>
      <c r="K51" s="294" t="s">
        <v>216</v>
      </c>
      <c r="L51" s="294" t="s">
        <v>216</v>
      </c>
      <c r="M51" s="294" t="s">
        <v>216</v>
      </c>
      <c r="N51" s="295"/>
      <c r="O51" s="295"/>
      <c r="P51" s="283"/>
      <c r="Q51" s="283"/>
      <c r="R51" s="283"/>
      <c r="S51" s="283"/>
      <c r="T51" s="283"/>
      <c r="U51" s="283"/>
    </row>
    <row r="52" spans="1:21">
      <c r="A52" s="290">
        <v>63</v>
      </c>
      <c r="B52" s="292" t="s">
        <v>140</v>
      </c>
      <c r="C52" s="290" t="s">
        <v>205</v>
      </c>
      <c r="D52" s="283" t="b">
        <v>1</v>
      </c>
      <c r="E52" s="290" t="s">
        <v>233</v>
      </c>
      <c r="F52" s="290" t="s">
        <v>234</v>
      </c>
      <c r="G52" s="290" t="s">
        <v>235</v>
      </c>
      <c r="H52" s="290" t="s">
        <v>232</v>
      </c>
      <c r="I52" s="290" t="s">
        <v>240</v>
      </c>
      <c r="J52" s="290" t="s">
        <v>239</v>
      </c>
      <c r="K52" s="294" t="s">
        <v>216</v>
      </c>
      <c r="L52" s="294" t="s">
        <v>216</v>
      </c>
      <c r="M52" s="294" t="s">
        <v>216</v>
      </c>
      <c r="N52" s="295"/>
      <c r="O52" s="295"/>
      <c r="P52" s="283"/>
      <c r="Q52" s="283"/>
      <c r="R52" s="283"/>
      <c r="S52" s="283"/>
      <c r="T52" s="283"/>
      <c r="U52" s="283"/>
    </row>
    <row r="53" spans="1:21">
      <c r="A53" s="290">
        <v>70</v>
      </c>
      <c r="B53" s="292" t="s">
        <v>147</v>
      </c>
      <c r="C53" s="290" t="s">
        <v>205</v>
      </c>
      <c r="D53" s="283" t="b">
        <v>1</v>
      </c>
      <c r="E53" s="290" t="s">
        <v>233</v>
      </c>
      <c r="F53" s="290" t="s">
        <v>234</v>
      </c>
      <c r="G53" s="290" t="s">
        <v>235</v>
      </c>
      <c r="H53" s="290" t="s">
        <v>232</v>
      </c>
      <c r="I53" s="290" t="s">
        <v>240</v>
      </c>
      <c r="J53" s="290" t="s">
        <v>239</v>
      </c>
      <c r="K53" s="294" t="s">
        <v>216</v>
      </c>
      <c r="L53" s="294" t="s">
        <v>216</v>
      </c>
      <c r="M53" s="294" t="s">
        <v>216</v>
      </c>
      <c r="N53" s="295"/>
      <c r="O53" s="295"/>
      <c r="P53" s="283"/>
      <c r="Q53" s="283"/>
      <c r="R53" s="283"/>
      <c r="S53" s="283"/>
      <c r="T53" s="283"/>
      <c r="U53" s="283"/>
    </row>
    <row r="54" spans="1:21">
      <c r="A54" s="290">
        <v>71</v>
      </c>
      <c r="B54" s="292" t="s">
        <v>148</v>
      </c>
      <c r="C54" s="290" t="s">
        <v>205</v>
      </c>
      <c r="D54" s="283" t="b">
        <v>1</v>
      </c>
      <c r="E54" s="290" t="s">
        <v>233</v>
      </c>
      <c r="F54" s="290" t="s">
        <v>234</v>
      </c>
      <c r="G54" s="290" t="s">
        <v>235</v>
      </c>
      <c r="H54" s="290" t="s">
        <v>232</v>
      </c>
      <c r="I54" s="290" t="s">
        <v>240</v>
      </c>
      <c r="J54" s="290" t="s">
        <v>239</v>
      </c>
      <c r="K54" s="294" t="s">
        <v>216</v>
      </c>
      <c r="L54" s="294" t="s">
        <v>216</v>
      </c>
      <c r="M54" s="294" t="s">
        <v>216</v>
      </c>
      <c r="N54" s="295"/>
      <c r="O54" s="295"/>
      <c r="P54" s="283"/>
      <c r="Q54" s="283"/>
      <c r="R54" s="283"/>
      <c r="S54" s="283"/>
      <c r="T54" s="283"/>
      <c r="U54" s="283"/>
    </row>
    <row r="55" spans="1:21">
      <c r="A55" s="290">
        <v>5</v>
      </c>
      <c r="B55" s="292" t="s">
        <v>59</v>
      </c>
      <c r="C55" s="290" t="s">
        <v>223</v>
      </c>
      <c r="D55" s="283" t="b">
        <v>1</v>
      </c>
      <c r="E55" s="290" t="s">
        <v>233</v>
      </c>
      <c r="F55" s="290" t="s">
        <v>234</v>
      </c>
      <c r="G55" s="290" t="s">
        <v>235</v>
      </c>
      <c r="H55" s="294" t="s">
        <v>216</v>
      </c>
      <c r="I55" s="294" t="s">
        <v>216</v>
      </c>
      <c r="J55" s="290" t="s">
        <v>239</v>
      </c>
      <c r="K55" s="290" t="s">
        <v>229</v>
      </c>
      <c r="L55" s="290" t="s">
        <v>230</v>
      </c>
      <c r="M55" s="290" t="s">
        <v>231</v>
      </c>
      <c r="N55" s="288"/>
      <c r="O55" s="288"/>
      <c r="P55" s="283"/>
      <c r="Q55" s="283"/>
      <c r="R55" s="283"/>
      <c r="S55" s="283"/>
      <c r="T55" s="283"/>
      <c r="U55" s="283"/>
    </row>
    <row r="56" spans="1:21">
      <c r="A56" s="290">
        <v>9</v>
      </c>
      <c r="B56" s="292" t="s">
        <v>65</v>
      </c>
      <c r="C56" s="290" t="s">
        <v>224</v>
      </c>
      <c r="D56" s="283" t="b">
        <v>1</v>
      </c>
      <c r="E56" s="290" t="s">
        <v>233</v>
      </c>
      <c r="F56" s="290" t="s">
        <v>234</v>
      </c>
      <c r="G56" s="290" t="s">
        <v>235</v>
      </c>
      <c r="H56" s="294" t="s">
        <v>216</v>
      </c>
      <c r="I56" s="290" t="s">
        <v>240</v>
      </c>
      <c r="J56" s="290" t="s">
        <v>239</v>
      </c>
      <c r="K56" s="290" t="s">
        <v>229</v>
      </c>
      <c r="L56" s="290" t="s">
        <v>230</v>
      </c>
      <c r="M56" s="290" t="s">
        <v>231</v>
      </c>
      <c r="N56" s="288"/>
      <c r="O56" s="288"/>
      <c r="P56" s="283"/>
      <c r="Q56" s="283"/>
      <c r="R56" s="283"/>
      <c r="S56" s="283"/>
      <c r="T56" s="283"/>
      <c r="U56" s="283"/>
    </row>
    <row r="57" spans="1:21">
      <c r="A57" s="290">
        <v>6</v>
      </c>
      <c r="B57" s="292" t="s">
        <v>61</v>
      </c>
      <c r="C57" s="290" t="s">
        <v>223</v>
      </c>
      <c r="D57" s="283" t="b">
        <v>1</v>
      </c>
      <c r="E57" s="290" t="s">
        <v>233</v>
      </c>
      <c r="F57" s="290" t="s">
        <v>234</v>
      </c>
      <c r="G57" s="290" t="s">
        <v>235</v>
      </c>
      <c r="H57" s="294" t="s">
        <v>216</v>
      </c>
      <c r="I57" s="294" t="s">
        <v>216</v>
      </c>
      <c r="J57" s="290" t="s">
        <v>239</v>
      </c>
      <c r="K57" s="290" t="s">
        <v>229</v>
      </c>
      <c r="L57" s="290" t="s">
        <v>230</v>
      </c>
      <c r="M57" s="290" t="s">
        <v>231</v>
      </c>
      <c r="N57" s="288"/>
      <c r="O57" s="288"/>
      <c r="P57" s="283"/>
      <c r="Q57" s="283"/>
      <c r="R57" s="283"/>
      <c r="S57" s="283"/>
      <c r="T57" s="283"/>
      <c r="U57" s="283"/>
    </row>
    <row r="58" spans="1:21">
      <c r="A58" s="290">
        <v>10</v>
      </c>
      <c r="B58" s="292" t="s">
        <v>66</v>
      </c>
      <c r="C58" s="290" t="s">
        <v>224</v>
      </c>
      <c r="D58" s="283" t="b">
        <v>1</v>
      </c>
      <c r="E58" s="290" t="s">
        <v>233</v>
      </c>
      <c r="F58" s="290" t="s">
        <v>234</v>
      </c>
      <c r="G58" s="290" t="s">
        <v>235</v>
      </c>
      <c r="H58" s="294" t="s">
        <v>216</v>
      </c>
      <c r="I58" s="290" t="s">
        <v>240</v>
      </c>
      <c r="J58" s="290" t="s">
        <v>239</v>
      </c>
      <c r="K58" s="290" t="s">
        <v>229</v>
      </c>
      <c r="L58" s="290" t="s">
        <v>230</v>
      </c>
      <c r="M58" s="290" t="s">
        <v>231</v>
      </c>
      <c r="N58" s="288"/>
      <c r="O58" s="288"/>
      <c r="P58" s="283"/>
      <c r="Q58" s="283"/>
      <c r="R58" s="283"/>
      <c r="S58" s="283"/>
      <c r="T58" s="283"/>
      <c r="U58" s="283"/>
    </row>
    <row r="59" spans="1:21">
      <c r="A59" s="290">
        <v>17</v>
      </c>
      <c r="B59" s="284" t="s">
        <v>76</v>
      </c>
      <c r="C59" s="290" t="s">
        <v>224</v>
      </c>
      <c r="D59" s="283" t="b">
        <v>1</v>
      </c>
      <c r="E59" s="290" t="s">
        <v>233</v>
      </c>
      <c r="F59" s="290" t="s">
        <v>234</v>
      </c>
      <c r="G59" s="290" t="s">
        <v>235</v>
      </c>
      <c r="H59" s="294" t="s">
        <v>216</v>
      </c>
      <c r="I59" s="290" t="s">
        <v>240</v>
      </c>
      <c r="J59" s="290" t="s">
        <v>239</v>
      </c>
      <c r="K59" s="290" t="s">
        <v>229</v>
      </c>
      <c r="L59" s="290" t="s">
        <v>230</v>
      </c>
      <c r="M59" s="290" t="s">
        <v>231</v>
      </c>
      <c r="N59" s="288"/>
      <c r="O59" s="288"/>
      <c r="P59" s="283"/>
      <c r="Q59" s="283"/>
      <c r="R59" s="283"/>
      <c r="S59" s="283"/>
      <c r="T59" s="283"/>
      <c r="U59" s="283"/>
    </row>
    <row r="60" spans="1:21">
      <c r="A60" s="290">
        <v>19</v>
      </c>
      <c r="B60" s="284" t="s">
        <v>79</v>
      </c>
      <c r="C60" s="290" t="s">
        <v>224</v>
      </c>
      <c r="D60" s="283" t="b">
        <v>1</v>
      </c>
      <c r="E60" s="290" t="s">
        <v>233</v>
      </c>
      <c r="F60" s="290" t="s">
        <v>234</v>
      </c>
      <c r="G60" s="290" t="s">
        <v>235</v>
      </c>
      <c r="H60" s="294" t="s">
        <v>216</v>
      </c>
      <c r="I60" s="290" t="s">
        <v>240</v>
      </c>
      <c r="J60" s="290" t="s">
        <v>239</v>
      </c>
      <c r="K60" s="290" t="s">
        <v>229</v>
      </c>
      <c r="L60" s="290" t="s">
        <v>230</v>
      </c>
      <c r="M60" s="290" t="s">
        <v>231</v>
      </c>
      <c r="N60" s="288"/>
      <c r="O60" s="288"/>
      <c r="P60" s="283"/>
      <c r="Q60" s="283"/>
      <c r="R60" s="283"/>
      <c r="S60" s="283"/>
      <c r="T60" s="283"/>
      <c r="U60" s="283"/>
    </row>
    <row r="61" spans="1:21">
      <c r="A61" s="290">
        <v>21</v>
      </c>
      <c r="B61" s="284" t="s">
        <v>81</v>
      </c>
      <c r="C61" s="290" t="s">
        <v>224</v>
      </c>
      <c r="D61" s="283" t="b">
        <v>1</v>
      </c>
      <c r="E61" s="290" t="s">
        <v>233</v>
      </c>
      <c r="F61" s="290" t="s">
        <v>234</v>
      </c>
      <c r="G61" s="290" t="s">
        <v>235</v>
      </c>
      <c r="H61" s="294" t="s">
        <v>216</v>
      </c>
      <c r="I61" s="290" t="s">
        <v>240</v>
      </c>
      <c r="J61" s="290" t="s">
        <v>239</v>
      </c>
      <c r="K61" s="290" t="s">
        <v>229</v>
      </c>
      <c r="L61" s="290" t="s">
        <v>230</v>
      </c>
      <c r="M61" s="290" t="s">
        <v>231</v>
      </c>
      <c r="N61" s="288"/>
      <c r="O61" s="288"/>
      <c r="P61" s="283"/>
      <c r="Q61" s="283"/>
      <c r="R61" s="283"/>
      <c r="S61" s="283"/>
      <c r="T61" s="283"/>
      <c r="U61" s="283"/>
    </row>
    <row r="62" spans="1:21">
      <c r="A62" s="290">
        <v>20</v>
      </c>
      <c r="B62" s="284" t="s">
        <v>80</v>
      </c>
      <c r="C62" s="290" t="s">
        <v>224</v>
      </c>
      <c r="D62" s="283" t="b">
        <v>1</v>
      </c>
      <c r="E62" s="290" t="s">
        <v>233</v>
      </c>
      <c r="F62" s="290" t="s">
        <v>234</v>
      </c>
      <c r="G62" s="290" t="s">
        <v>235</v>
      </c>
      <c r="H62" s="294" t="s">
        <v>216</v>
      </c>
      <c r="I62" s="290" t="s">
        <v>240</v>
      </c>
      <c r="J62" s="290" t="s">
        <v>239</v>
      </c>
      <c r="K62" s="290" t="s">
        <v>229</v>
      </c>
      <c r="L62" s="290" t="s">
        <v>230</v>
      </c>
      <c r="M62" s="290" t="s">
        <v>231</v>
      </c>
      <c r="N62" s="288"/>
      <c r="O62" s="288"/>
      <c r="P62" s="283"/>
      <c r="Q62" s="283"/>
      <c r="R62" s="283"/>
      <c r="S62" s="283"/>
      <c r="T62" s="283"/>
      <c r="U62" s="283"/>
    </row>
    <row r="63" spans="1:21">
      <c r="A63" s="290">
        <v>27</v>
      </c>
      <c r="B63" s="284" t="s">
        <v>90</v>
      </c>
      <c r="C63" s="290" t="s">
        <v>224</v>
      </c>
      <c r="D63" s="283" t="b">
        <v>1</v>
      </c>
      <c r="E63" s="290" t="s">
        <v>233</v>
      </c>
      <c r="F63" s="290" t="s">
        <v>234</v>
      </c>
      <c r="G63" s="290" t="s">
        <v>235</v>
      </c>
      <c r="H63" s="294" t="s">
        <v>216</v>
      </c>
      <c r="I63" s="290" t="s">
        <v>240</v>
      </c>
      <c r="J63" s="290" t="s">
        <v>239</v>
      </c>
      <c r="K63" s="290" t="s">
        <v>229</v>
      </c>
      <c r="L63" s="290" t="s">
        <v>230</v>
      </c>
      <c r="M63" s="290" t="s">
        <v>231</v>
      </c>
      <c r="N63" s="288"/>
      <c r="O63" s="288"/>
      <c r="P63" s="283"/>
      <c r="Q63" s="283"/>
      <c r="R63" s="283"/>
      <c r="S63" s="283"/>
      <c r="T63" s="283"/>
      <c r="U63" s="283"/>
    </row>
    <row r="64" spans="1:21">
      <c r="A64" s="290">
        <v>28</v>
      </c>
      <c r="B64" s="284" t="s">
        <v>92</v>
      </c>
      <c r="C64" s="290" t="s">
        <v>224</v>
      </c>
      <c r="D64" s="283" t="b">
        <v>1</v>
      </c>
      <c r="E64" s="290" t="s">
        <v>233</v>
      </c>
      <c r="F64" s="290" t="s">
        <v>234</v>
      </c>
      <c r="G64" s="290" t="s">
        <v>235</v>
      </c>
      <c r="H64" s="294" t="s">
        <v>216</v>
      </c>
      <c r="I64" s="290" t="s">
        <v>240</v>
      </c>
      <c r="J64" s="290" t="s">
        <v>239</v>
      </c>
      <c r="K64" s="290" t="s">
        <v>229</v>
      </c>
      <c r="L64" s="290" t="s">
        <v>230</v>
      </c>
      <c r="M64" s="290" t="s">
        <v>231</v>
      </c>
      <c r="N64" s="288"/>
      <c r="O64" s="288"/>
      <c r="P64" s="283"/>
      <c r="Q64" s="283"/>
      <c r="R64" s="283"/>
      <c r="S64" s="283"/>
      <c r="T64" s="283"/>
      <c r="U64" s="283"/>
    </row>
    <row r="65" spans="1:21">
      <c r="A65" s="290">
        <v>29</v>
      </c>
      <c r="B65" s="284" t="s">
        <v>94</v>
      </c>
      <c r="C65" s="293" t="s">
        <v>225</v>
      </c>
      <c r="D65" s="283" t="b">
        <v>1</v>
      </c>
      <c r="E65" s="290" t="s">
        <v>233</v>
      </c>
      <c r="F65" s="290" t="s">
        <v>234</v>
      </c>
      <c r="G65" s="290" t="s">
        <v>235</v>
      </c>
      <c r="H65" s="294" t="s">
        <v>216</v>
      </c>
      <c r="I65" s="293" t="s">
        <v>238</v>
      </c>
      <c r="J65" s="293" t="s">
        <v>239</v>
      </c>
      <c r="K65" s="290" t="s">
        <v>229</v>
      </c>
      <c r="L65" s="290" t="s">
        <v>230</v>
      </c>
      <c r="M65" s="290" t="s">
        <v>231</v>
      </c>
      <c r="N65" s="288"/>
      <c r="O65" s="288"/>
      <c r="P65" s="283"/>
      <c r="Q65" s="283"/>
      <c r="R65" s="283"/>
      <c r="S65" s="283"/>
      <c r="T65" s="283"/>
      <c r="U65" s="283"/>
    </row>
    <row r="66" spans="1:21">
      <c r="A66" s="290">
        <v>30</v>
      </c>
      <c r="B66" s="284" t="s">
        <v>96</v>
      </c>
      <c r="C66" s="293" t="s">
        <v>225</v>
      </c>
      <c r="D66" s="283" t="b">
        <v>1</v>
      </c>
      <c r="E66" s="290" t="s">
        <v>233</v>
      </c>
      <c r="F66" s="290" t="s">
        <v>234</v>
      </c>
      <c r="G66" s="290" t="s">
        <v>235</v>
      </c>
      <c r="H66" s="294" t="s">
        <v>216</v>
      </c>
      <c r="I66" s="293" t="s">
        <v>238</v>
      </c>
      <c r="J66" s="293" t="s">
        <v>239</v>
      </c>
      <c r="K66" s="290" t="s">
        <v>229</v>
      </c>
      <c r="L66" s="290" t="s">
        <v>230</v>
      </c>
      <c r="M66" s="290" t="s">
        <v>231</v>
      </c>
      <c r="N66" s="288"/>
      <c r="O66" s="288"/>
      <c r="P66" s="283"/>
      <c r="Q66" s="283"/>
      <c r="R66" s="283"/>
      <c r="S66" s="283"/>
      <c r="T66" s="283"/>
      <c r="U66" s="283"/>
    </row>
    <row r="67" spans="1:21">
      <c r="A67" s="290">
        <v>33</v>
      </c>
      <c r="B67" s="284" t="s">
        <v>101</v>
      </c>
      <c r="C67" s="293" t="s">
        <v>225</v>
      </c>
      <c r="D67" s="283" t="b">
        <v>1</v>
      </c>
      <c r="E67" s="290" t="s">
        <v>233</v>
      </c>
      <c r="F67" s="290" t="s">
        <v>234</v>
      </c>
      <c r="G67" s="290" t="s">
        <v>235</v>
      </c>
      <c r="H67" s="294" t="s">
        <v>216</v>
      </c>
      <c r="I67" s="293" t="s">
        <v>238</v>
      </c>
      <c r="J67" s="293" t="s">
        <v>239</v>
      </c>
      <c r="K67" s="290" t="s">
        <v>229</v>
      </c>
      <c r="L67" s="290" t="s">
        <v>230</v>
      </c>
      <c r="M67" s="290" t="s">
        <v>231</v>
      </c>
      <c r="N67" s="288"/>
      <c r="O67" s="288"/>
      <c r="P67" s="283"/>
      <c r="Q67" s="283"/>
      <c r="R67" s="283"/>
      <c r="S67" s="283"/>
      <c r="T67" s="283"/>
      <c r="U67" s="283"/>
    </row>
    <row r="68" spans="1:21">
      <c r="A68" s="290">
        <v>34</v>
      </c>
      <c r="B68" s="284" t="s">
        <v>103</v>
      </c>
      <c r="C68" s="293" t="s">
        <v>225</v>
      </c>
      <c r="D68" s="283" t="b">
        <v>1</v>
      </c>
      <c r="E68" s="290" t="s">
        <v>233</v>
      </c>
      <c r="F68" s="290" t="s">
        <v>234</v>
      </c>
      <c r="G68" s="290" t="s">
        <v>235</v>
      </c>
      <c r="H68" s="294" t="s">
        <v>216</v>
      </c>
      <c r="I68" s="293" t="s">
        <v>238</v>
      </c>
      <c r="J68" s="293" t="s">
        <v>239</v>
      </c>
      <c r="K68" s="290" t="s">
        <v>229</v>
      </c>
      <c r="L68" s="290" t="s">
        <v>230</v>
      </c>
      <c r="M68" s="290" t="s">
        <v>231</v>
      </c>
      <c r="N68" s="288"/>
      <c r="O68" s="288"/>
      <c r="P68" s="283"/>
      <c r="Q68" s="283"/>
      <c r="R68" s="283"/>
      <c r="S68" s="283"/>
      <c r="T68" s="283"/>
      <c r="U68" s="283"/>
    </row>
    <row r="69" spans="1:21">
      <c r="A69" s="290">
        <v>35</v>
      </c>
      <c r="B69" s="284" t="s">
        <v>104</v>
      </c>
      <c r="C69" s="293" t="s">
        <v>225</v>
      </c>
      <c r="D69" s="283" t="b">
        <v>1</v>
      </c>
      <c r="E69" s="290" t="s">
        <v>233</v>
      </c>
      <c r="F69" s="290" t="s">
        <v>234</v>
      </c>
      <c r="G69" s="290" t="s">
        <v>235</v>
      </c>
      <c r="H69" s="294" t="s">
        <v>216</v>
      </c>
      <c r="I69" s="293" t="s">
        <v>238</v>
      </c>
      <c r="J69" s="293" t="s">
        <v>239</v>
      </c>
      <c r="K69" s="290" t="s">
        <v>229</v>
      </c>
      <c r="L69" s="290" t="s">
        <v>230</v>
      </c>
      <c r="M69" s="290" t="s">
        <v>231</v>
      </c>
      <c r="N69" s="288"/>
      <c r="O69" s="288"/>
      <c r="P69" s="283"/>
      <c r="Q69" s="283"/>
      <c r="R69" s="283"/>
      <c r="S69" s="283"/>
      <c r="T69" s="283"/>
      <c r="U69" s="283"/>
    </row>
    <row r="70" spans="1:21">
      <c r="A70" s="290">
        <v>3</v>
      </c>
      <c r="B70" s="292" t="s">
        <v>54</v>
      </c>
      <c r="C70" s="290" t="s">
        <v>222</v>
      </c>
      <c r="D70" s="283" t="b">
        <v>1</v>
      </c>
      <c r="E70" s="294" t="s">
        <v>216</v>
      </c>
      <c r="F70" s="294" t="s">
        <v>216</v>
      </c>
      <c r="G70" s="290" t="s">
        <v>235</v>
      </c>
      <c r="H70" s="294" t="s">
        <v>216</v>
      </c>
      <c r="I70" s="294" t="s">
        <v>216</v>
      </c>
      <c r="J70" s="290" t="s">
        <v>239</v>
      </c>
      <c r="K70" s="290" t="s">
        <v>229</v>
      </c>
      <c r="L70" s="290" t="s">
        <v>230</v>
      </c>
      <c r="M70" s="290" t="s">
        <v>231</v>
      </c>
      <c r="N70" s="288"/>
      <c r="O70" s="288"/>
      <c r="P70" s="283"/>
      <c r="Q70" s="283"/>
      <c r="R70" s="283"/>
      <c r="S70" s="283"/>
      <c r="T70" s="283"/>
      <c r="U70" s="283"/>
    </row>
    <row r="71" spans="1:21">
      <c r="A71" s="290">
        <v>7</v>
      </c>
      <c r="B71" s="292" t="s">
        <v>62</v>
      </c>
      <c r="C71" s="290" t="s">
        <v>224</v>
      </c>
      <c r="D71" s="283" t="b">
        <v>1</v>
      </c>
      <c r="E71" s="290" t="s">
        <v>233</v>
      </c>
      <c r="F71" s="290" t="s">
        <v>234</v>
      </c>
      <c r="G71" s="290" t="s">
        <v>235</v>
      </c>
      <c r="H71" s="294" t="s">
        <v>216</v>
      </c>
      <c r="I71" s="290" t="s">
        <v>240</v>
      </c>
      <c r="J71" s="290" t="s">
        <v>239</v>
      </c>
      <c r="K71" s="290" t="s">
        <v>229</v>
      </c>
      <c r="L71" s="290" t="s">
        <v>230</v>
      </c>
      <c r="M71" s="290" t="s">
        <v>231</v>
      </c>
      <c r="N71" s="288"/>
      <c r="O71" s="288"/>
      <c r="P71" s="283"/>
      <c r="Q71" s="283"/>
      <c r="R71" s="283"/>
      <c r="S71" s="283"/>
      <c r="T71" s="283"/>
      <c r="U71" s="283"/>
    </row>
    <row r="72" spans="1:21">
      <c r="A72" s="290">
        <v>1</v>
      </c>
      <c r="B72" s="292" t="s">
        <v>48</v>
      </c>
      <c r="C72" s="290" t="s">
        <v>222</v>
      </c>
      <c r="D72" s="283" t="b">
        <v>1</v>
      </c>
      <c r="E72" s="294" t="s">
        <v>216</v>
      </c>
      <c r="F72" s="294" t="s">
        <v>216</v>
      </c>
      <c r="G72" s="290" t="s">
        <v>235</v>
      </c>
      <c r="H72" s="294" t="s">
        <v>216</v>
      </c>
      <c r="I72" s="294" t="s">
        <v>216</v>
      </c>
      <c r="J72" s="290" t="s">
        <v>239</v>
      </c>
      <c r="K72" s="290" t="s">
        <v>229</v>
      </c>
      <c r="L72" s="290" t="s">
        <v>230</v>
      </c>
      <c r="M72" s="290" t="s">
        <v>231</v>
      </c>
      <c r="N72" s="288"/>
      <c r="O72" s="288"/>
      <c r="P72" s="283"/>
      <c r="Q72" s="283"/>
      <c r="R72" s="283"/>
      <c r="S72" s="283"/>
      <c r="T72" s="283"/>
      <c r="U72" s="283"/>
    </row>
    <row r="73" spans="1:21">
      <c r="A73" s="290">
        <v>4</v>
      </c>
      <c r="B73" s="292" t="s">
        <v>57</v>
      </c>
      <c r="C73" s="290" t="s">
        <v>222</v>
      </c>
      <c r="D73" s="283" t="b">
        <v>1</v>
      </c>
      <c r="E73" s="294" t="s">
        <v>216</v>
      </c>
      <c r="F73" s="294" t="s">
        <v>216</v>
      </c>
      <c r="G73" s="290" t="s">
        <v>235</v>
      </c>
      <c r="H73" s="294" t="s">
        <v>216</v>
      </c>
      <c r="I73" s="294" t="s">
        <v>216</v>
      </c>
      <c r="J73" s="290" t="s">
        <v>239</v>
      </c>
      <c r="K73" s="290" t="s">
        <v>229</v>
      </c>
      <c r="L73" s="290" t="s">
        <v>230</v>
      </c>
      <c r="M73" s="290" t="s">
        <v>231</v>
      </c>
      <c r="N73" s="288"/>
      <c r="O73" s="288"/>
      <c r="P73" s="283"/>
      <c r="Q73" s="283"/>
      <c r="R73" s="283"/>
      <c r="S73" s="283"/>
      <c r="T73" s="283"/>
      <c r="U73" s="283"/>
    </row>
    <row r="74" spans="1:21">
      <c r="A74" s="290">
        <v>8</v>
      </c>
      <c r="B74" s="292" t="s">
        <v>64</v>
      </c>
      <c r="C74" s="290" t="s">
        <v>224</v>
      </c>
      <c r="D74" s="283" t="b">
        <v>1</v>
      </c>
      <c r="E74" s="290" t="s">
        <v>233</v>
      </c>
      <c r="F74" s="290" t="s">
        <v>234</v>
      </c>
      <c r="G74" s="290" t="s">
        <v>235</v>
      </c>
      <c r="H74" s="294" t="s">
        <v>216</v>
      </c>
      <c r="I74" s="290" t="s">
        <v>240</v>
      </c>
      <c r="J74" s="290" t="s">
        <v>239</v>
      </c>
      <c r="K74" s="290" t="s">
        <v>229</v>
      </c>
      <c r="L74" s="290" t="s">
        <v>230</v>
      </c>
      <c r="M74" s="290" t="s">
        <v>231</v>
      </c>
      <c r="N74" s="288"/>
      <c r="O74" s="288"/>
      <c r="P74" s="283"/>
      <c r="Q74" s="283"/>
      <c r="R74" s="283"/>
      <c r="S74" s="283"/>
      <c r="T74" s="283"/>
      <c r="U74" s="283"/>
    </row>
    <row r="75" spans="1:21">
      <c r="A75" s="290">
        <v>2</v>
      </c>
      <c r="B75" s="292" t="s">
        <v>53</v>
      </c>
      <c r="C75" s="290" t="s">
        <v>222</v>
      </c>
      <c r="D75" s="283" t="b">
        <v>1</v>
      </c>
      <c r="E75" s="294" t="s">
        <v>216</v>
      </c>
      <c r="F75" s="294" t="s">
        <v>216</v>
      </c>
      <c r="G75" s="290" t="s">
        <v>235</v>
      </c>
      <c r="H75" s="294" t="s">
        <v>216</v>
      </c>
      <c r="I75" s="294" t="s">
        <v>216</v>
      </c>
      <c r="J75" s="290" t="s">
        <v>239</v>
      </c>
      <c r="K75" s="290" t="s">
        <v>229</v>
      </c>
      <c r="L75" s="290" t="s">
        <v>230</v>
      </c>
      <c r="M75" s="290" t="s">
        <v>231</v>
      </c>
      <c r="N75" s="288"/>
      <c r="O75" s="288"/>
      <c r="P75" s="283"/>
      <c r="Q75" s="283"/>
      <c r="R75" s="283"/>
      <c r="S75" s="283"/>
      <c r="T75" s="283"/>
      <c r="U75" s="283"/>
    </row>
    <row r="76" spans="1:21">
      <c r="A76" s="290">
        <v>13</v>
      </c>
      <c r="B76" s="292" t="s">
        <v>70</v>
      </c>
      <c r="C76" s="290" t="s">
        <v>223</v>
      </c>
      <c r="D76" s="283" t="b">
        <v>1</v>
      </c>
      <c r="E76" s="294" t="s">
        <v>216</v>
      </c>
      <c r="F76" s="290" t="s">
        <v>264</v>
      </c>
      <c r="G76" s="290" t="s">
        <v>235</v>
      </c>
      <c r="H76" s="294" t="s">
        <v>216</v>
      </c>
      <c r="I76" s="290" t="s">
        <v>240</v>
      </c>
      <c r="J76" s="290" t="s">
        <v>239</v>
      </c>
      <c r="K76" s="290" t="s">
        <v>229</v>
      </c>
      <c r="L76" s="290" t="s">
        <v>230</v>
      </c>
      <c r="M76" s="290" t="s">
        <v>231</v>
      </c>
      <c r="N76" s="288"/>
      <c r="O76" s="288"/>
      <c r="P76" s="283"/>
      <c r="Q76" s="283"/>
      <c r="R76" s="283"/>
      <c r="S76" s="283"/>
      <c r="T76" s="283"/>
      <c r="U76" s="283"/>
    </row>
    <row r="77" spans="1:21">
      <c r="A77" s="290">
        <v>18</v>
      </c>
      <c r="B77" s="284" t="s">
        <v>78</v>
      </c>
      <c r="C77" s="290" t="s">
        <v>224</v>
      </c>
      <c r="D77" s="283" t="b">
        <v>1</v>
      </c>
      <c r="E77" s="290" t="s">
        <v>233</v>
      </c>
      <c r="F77" s="290" t="s">
        <v>234</v>
      </c>
      <c r="G77" s="290" t="s">
        <v>235</v>
      </c>
      <c r="H77" s="294" t="s">
        <v>216</v>
      </c>
      <c r="I77" s="290" t="s">
        <v>240</v>
      </c>
      <c r="J77" s="290" t="s">
        <v>239</v>
      </c>
      <c r="K77" s="290" t="s">
        <v>229</v>
      </c>
      <c r="L77" s="290" t="s">
        <v>230</v>
      </c>
      <c r="M77" s="290" t="s">
        <v>231</v>
      </c>
      <c r="N77" s="288"/>
      <c r="O77" s="288"/>
      <c r="P77" s="283"/>
      <c r="Q77" s="283"/>
      <c r="R77" s="283"/>
      <c r="S77" s="283"/>
      <c r="T77" s="283"/>
      <c r="U77" s="283"/>
    </row>
    <row r="78" spans="1:21">
      <c r="A78" s="290">
        <v>26</v>
      </c>
      <c r="B78" s="284" t="s">
        <v>87</v>
      </c>
      <c r="C78" s="290" t="s">
        <v>224</v>
      </c>
      <c r="D78" s="283" t="b">
        <v>1</v>
      </c>
      <c r="E78" s="290" t="s">
        <v>233</v>
      </c>
      <c r="F78" s="290" t="s">
        <v>234</v>
      </c>
      <c r="G78" s="290" t="s">
        <v>235</v>
      </c>
      <c r="H78" s="294" t="s">
        <v>216</v>
      </c>
      <c r="I78" s="290" t="s">
        <v>240</v>
      </c>
      <c r="J78" s="290" t="s">
        <v>239</v>
      </c>
      <c r="K78" s="290" t="s">
        <v>229</v>
      </c>
      <c r="L78" s="290" t="s">
        <v>230</v>
      </c>
      <c r="M78" s="290" t="s">
        <v>231</v>
      </c>
      <c r="N78" s="288"/>
      <c r="O78" s="288"/>
      <c r="P78" s="283"/>
      <c r="Q78" s="283"/>
      <c r="R78" s="283"/>
      <c r="S78" s="283"/>
      <c r="T78" s="283"/>
      <c r="U78" s="283"/>
    </row>
    <row r="79" spans="1:21">
      <c r="A79" s="290">
        <v>14</v>
      </c>
      <c r="B79" s="284" t="s">
        <v>72</v>
      </c>
      <c r="C79" s="290" t="s">
        <v>224</v>
      </c>
      <c r="D79" s="283" t="b">
        <v>1</v>
      </c>
      <c r="E79" s="290" t="s">
        <v>233</v>
      </c>
      <c r="F79" s="290" t="s">
        <v>234</v>
      </c>
      <c r="G79" s="290" t="s">
        <v>235</v>
      </c>
      <c r="H79" s="294" t="s">
        <v>216</v>
      </c>
      <c r="I79" s="290" t="s">
        <v>240</v>
      </c>
      <c r="J79" s="290" t="s">
        <v>239</v>
      </c>
      <c r="K79" s="290" t="s">
        <v>229</v>
      </c>
      <c r="L79" s="290" t="s">
        <v>230</v>
      </c>
      <c r="M79" s="290" t="s">
        <v>231</v>
      </c>
      <c r="N79" s="288"/>
      <c r="O79" s="288"/>
      <c r="P79" s="283"/>
      <c r="Q79" s="283"/>
      <c r="R79" s="283"/>
      <c r="S79" s="283"/>
      <c r="T79" s="283"/>
      <c r="U79" s="283"/>
    </row>
    <row r="80" spans="1:21">
      <c r="A80" s="290">
        <v>22</v>
      </c>
      <c r="B80" s="284" t="s">
        <v>82</v>
      </c>
      <c r="C80" s="290" t="s">
        <v>224</v>
      </c>
      <c r="D80" s="283" t="b">
        <v>1</v>
      </c>
      <c r="E80" s="290" t="s">
        <v>233</v>
      </c>
      <c r="F80" s="290" t="s">
        <v>234</v>
      </c>
      <c r="G80" s="290" t="s">
        <v>235</v>
      </c>
      <c r="H80" s="294" t="s">
        <v>216</v>
      </c>
      <c r="I80" s="290" t="s">
        <v>240</v>
      </c>
      <c r="J80" s="290" t="s">
        <v>239</v>
      </c>
      <c r="K80" s="290" t="s">
        <v>229</v>
      </c>
      <c r="L80" s="290" t="s">
        <v>230</v>
      </c>
      <c r="M80" s="290" t="s">
        <v>231</v>
      </c>
      <c r="N80" s="288"/>
      <c r="O80" s="288"/>
      <c r="P80" s="283"/>
      <c r="Q80" s="283"/>
      <c r="R80" s="283"/>
      <c r="S80" s="283"/>
      <c r="T80" s="283"/>
      <c r="U80" s="283"/>
    </row>
    <row r="81" spans="1:21">
      <c r="A81" s="290">
        <v>23</v>
      </c>
      <c r="B81" s="284" t="s">
        <v>83</v>
      </c>
      <c r="C81" s="290" t="s">
        <v>224</v>
      </c>
      <c r="D81" s="283" t="b">
        <v>1</v>
      </c>
      <c r="E81" s="290" t="s">
        <v>233</v>
      </c>
      <c r="F81" s="290" t="s">
        <v>234</v>
      </c>
      <c r="G81" s="290" t="s">
        <v>235</v>
      </c>
      <c r="H81" s="294" t="s">
        <v>216</v>
      </c>
      <c r="I81" s="290" t="s">
        <v>240</v>
      </c>
      <c r="J81" s="290" t="s">
        <v>239</v>
      </c>
      <c r="K81" s="290" t="s">
        <v>229</v>
      </c>
      <c r="L81" s="290" t="s">
        <v>230</v>
      </c>
      <c r="M81" s="290" t="s">
        <v>231</v>
      </c>
      <c r="N81" s="288"/>
      <c r="O81" s="288"/>
      <c r="P81" s="283"/>
      <c r="Q81" s="283"/>
      <c r="R81" s="283"/>
      <c r="S81" s="283"/>
      <c r="T81" s="283"/>
      <c r="U81" s="283"/>
    </row>
    <row r="82" spans="1:21">
      <c r="A82" s="290">
        <v>15</v>
      </c>
      <c r="B82" s="284" t="s">
        <v>74</v>
      </c>
      <c r="C82" s="290" t="s">
        <v>224</v>
      </c>
      <c r="D82" s="283" t="b">
        <v>1</v>
      </c>
      <c r="E82" s="290" t="s">
        <v>233</v>
      </c>
      <c r="F82" s="290" t="s">
        <v>234</v>
      </c>
      <c r="G82" s="290" t="s">
        <v>235</v>
      </c>
      <c r="H82" s="294" t="s">
        <v>216</v>
      </c>
      <c r="I82" s="290" t="s">
        <v>240</v>
      </c>
      <c r="J82" s="290" t="s">
        <v>239</v>
      </c>
      <c r="K82" s="290" t="s">
        <v>229</v>
      </c>
      <c r="L82" s="290" t="s">
        <v>230</v>
      </c>
      <c r="M82" s="290" t="s">
        <v>231</v>
      </c>
      <c r="N82" s="288"/>
      <c r="O82" s="288"/>
      <c r="P82" s="283"/>
      <c r="Q82" s="283"/>
      <c r="R82" s="283"/>
      <c r="S82" s="283"/>
      <c r="T82" s="283"/>
      <c r="U82" s="283"/>
    </row>
    <row r="83" spans="1:21">
      <c r="A83" s="290">
        <v>24</v>
      </c>
      <c r="B83" s="284" t="s">
        <v>84</v>
      </c>
      <c r="C83" s="290" t="s">
        <v>224</v>
      </c>
      <c r="D83" s="283" t="b">
        <v>1</v>
      </c>
      <c r="E83" s="290" t="s">
        <v>233</v>
      </c>
      <c r="F83" s="290" t="s">
        <v>234</v>
      </c>
      <c r="G83" s="290" t="s">
        <v>235</v>
      </c>
      <c r="H83" s="294" t="s">
        <v>216</v>
      </c>
      <c r="I83" s="290" t="s">
        <v>240</v>
      </c>
      <c r="J83" s="290" t="s">
        <v>239</v>
      </c>
      <c r="K83" s="290" t="s">
        <v>229</v>
      </c>
      <c r="L83" s="290" t="s">
        <v>230</v>
      </c>
      <c r="M83" s="290" t="s">
        <v>231</v>
      </c>
      <c r="N83" s="288"/>
      <c r="O83" s="288"/>
      <c r="P83" s="283"/>
      <c r="Q83" s="283"/>
      <c r="R83" s="283"/>
      <c r="S83" s="283"/>
      <c r="T83" s="283"/>
      <c r="U83" s="283"/>
    </row>
    <row r="84" spans="1:21">
      <c r="A84" s="290">
        <v>16</v>
      </c>
      <c r="B84" s="284" t="s">
        <v>75</v>
      </c>
      <c r="C84" s="290" t="s">
        <v>224</v>
      </c>
      <c r="D84" s="283" t="b">
        <v>1</v>
      </c>
      <c r="E84" s="290" t="s">
        <v>233</v>
      </c>
      <c r="F84" s="290" t="s">
        <v>234</v>
      </c>
      <c r="G84" s="290" t="s">
        <v>235</v>
      </c>
      <c r="H84" s="294" t="s">
        <v>216</v>
      </c>
      <c r="I84" s="290" t="s">
        <v>240</v>
      </c>
      <c r="J84" s="290" t="s">
        <v>239</v>
      </c>
      <c r="K84" s="290" t="s">
        <v>229</v>
      </c>
      <c r="L84" s="290" t="s">
        <v>230</v>
      </c>
      <c r="M84" s="290" t="s">
        <v>231</v>
      </c>
      <c r="N84" s="288"/>
      <c r="O84" s="288"/>
      <c r="P84" s="283"/>
      <c r="Q84" s="283"/>
      <c r="R84" s="283"/>
      <c r="S84" s="283"/>
      <c r="T84" s="283"/>
      <c r="U84" s="283"/>
    </row>
    <row r="85" spans="1:21">
      <c r="A85" s="290">
        <v>25</v>
      </c>
      <c r="B85" s="284" t="s">
        <v>85</v>
      </c>
      <c r="C85" s="290" t="s">
        <v>224</v>
      </c>
      <c r="D85" s="283" t="b">
        <v>1</v>
      </c>
      <c r="E85" s="290" t="s">
        <v>233</v>
      </c>
      <c r="F85" s="290" t="s">
        <v>234</v>
      </c>
      <c r="G85" s="290" t="s">
        <v>235</v>
      </c>
      <c r="H85" s="294" t="s">
        <v>216</v>
      </c>
      <c r="I85" s="290" t="s">
        <v>240</v>
      </c>
      <c r="J85" s="290" t="s">
        <v>239</v>
      </c>
      <c r="K85" s="290" t="s">
        <v>229</v>
      </c>
      <c r="L85" s="290" t="s">
        <v>230</v>
      </c>
      <c r="M85" s="290" t="s">
        <v>231</v>
      </c>
      <c r="N85" s="288"/>
      <c r="O85" s="288"/>
      <c r="P85" s="283"/>
      <c r="Q85" s="283"/>
      <c r="R85" s="283"/>
      <c r="S85" s="283"/>
      <c r="T85" s="283"/>
      <c r="U85" s="283"/>
    </row>
    <row r="86" spans="1:21">
      <c r="A86" s="290">
        <v>11</v>
      </c>
      <c r="B86" s="292" t="s">
        <v>67</v>
      </c>
      <c r="C86" s="290" t="s">
        <v>224</v>
      </c>
      <c r="D86" s="283" t="b">
        <v>1</v>
      </c>
      <c r="E86" s="290" t="s">
        <v>233</v>
      </c>
      <c r="F86" s="290" t="s">
        <v>234</v>
      </c>
      <c r="G86" s="290" t="s">
        <v>235</v>
      </c>
      <c r="H86" s="294" t="s">
        <v>216</v>
      </c>
      <c r="I86" s="290" t="s">
        <v>240</v>
      </c>
      <c r="J86" s="290" t="s">
        <v>239</v>
      </c>
      <c r="K86" s="290" t="s">
        <v>229</v>
      </c>
      <c r="L86" s="290" t="s">
        <v>230</v>
      </c>
      <c r="M86" s="290" t="s">
        <v>231</v>
      </c>
      <c r="N86" s="288"/>
      <c r="O86" s="288"/>
      <c r="P86" s="283"/>
      <c r="Q86" s="283"/>
      <c r="R86" s="283"/>
      <c r="S86" s="283"/>
      <c r="T86" s="283"/>
      <c r="U86" s="283"/>
    </row>
    <row r="87" spans="1:21">
      <c r="A87" s="290">
        <v>12</v>
      </c>
      <c r="B87" s="292" t="s">
        <v>68</v>
      </c>
      <c r="C87" s="290" t="s">
        <v>224</v>
      </c>
      <c r="D87" s="283" t="b">
        <v>1</v>
      </c>
      <c r="E87" s="290" t="s">
        <v>233</v>
      </c>
      <c r="F87" s="290" t="s">
        <v>234</v>
      </c>
      <c r="G87" s="290" t="s">
        <v>235</v>
      </c>
      <c r="H87" s="294" t="s">
        <v>216</v>
      </c>
      <c r="I87" s="290" t="s">
        <v>240</v>
      </c>
      <c r="J87" s="290" t="s">
        <v>239</v>
      </c>
      <c r="K87" s="290" t="s">
        <v>229</v>
      </c>
      <c r="L87" s="290" t="s">
        <v>230</v>
      </c>
      <c r="M87" s="290" t="s">
        <v>231</v>
      </c>
      <c r="N87" s="288"/>
      <c r="O87" s="288"/>
      <c r="P87" s="283"/>
      <c r="Q87" s="283"/>
      <c r="R87" s="283"/>
      <c r="S87" s="283"/>
      <c r="T87" s="283"/>
      <c r="U87" s="283"/>
    </row>
    <row r="88" spans="1:21">
      <c r="A88" s="290">
        <v>31</v>
      </c>
      <c r="B88" s="284" t="s">
        <v>97</v>
      </c>
      <c r="C88" s="293" t="s">
        <v>225</v>
      </c>
      <c r="D88" s="283" t="b">
        <v>1</v>
      </c>
      <c r="E88" s="290" t="s">
        <v>233</v>
      </c>
      <c r="F88" s="290" t="s">
        <v>234</v>
      </c>
      <c r="G88" s="290" t="s">
        <v>235</v>
      </c>
      <c r="H88" s="294" t="s">
        <v>216</v>
      </c>
      <c r="I88" s="293" t="s">
        <v>238</v>
      </c>
      <c r="J88" s="293" t="s">
        <v>239</v>
      </c>
      <c r="K88" s="290" t="s">
        <v>229</v>
      </c>
      <c r="L88" s="290" t="s">
        <v>230</v>
      </c>
      <c r="M88" s="290" t="s">
        <v>231</v>
      </c>
      <c r="N88" s="288"/>
      <c r="O88" s="288"/>
      <c r="P88" s="283"/>
      <c r="Q88" s="283"/>
      <c r="R88" s="283"/>
      <c r="S88" s="283"/>
      <c r="T88" s="283"/>
      <c r="U88" s="283"/>
    </row>
    <row r="89" spans="1:21">
      <c r="A89" s="290">
        <v>32</v>
      </c>
      <c r="B89" s="284" t="s">
        <v>99</v>
      </c>
      <c r="C89" s="293" t="s">
        <v>225</v>
      </c>
      <c r="D89" s="283" t="b">
        <v>1</v>
      </c>
      <c r="E89" s="290" t="s">
        <v>233</v>
      </c>
      <c r="F89" s="290" t="s">
        <v>234</v>
      </c>
      <c r="G89" s="290" t="s">
        <v>235</v>
      </c>
      <c r="H89" s="294" t="s">
        <v>216</v>
      </c>
      <c r="I89" s="293" t="s">
        <v>238</v>
      </c>
      <c r="J89" s="293" t="s">
        <v>239</v>
      </c>
      <c r="K89" s="290" t="s">
        <v>229</v>
      </c>
      <c r="L89" s="290" t="s">
        <v>230</v>
      </c>
      <c r="M89" s="290" t="s">
        <v>231</v>
      </c>
      <c r="N89" s="288"/>
      <c r="O89" s="288"/>
      <c r="P89" s="283"/>
      <c r="Q89" s="283"/>
      <c r="R89" s="283"/>
      <c r="S89" s="283"/>
      <c r="T89" s="283"/>
      <c r="U89" s="283"/>
    </row>
    <row r="90" spans="1:21">
      <c r="A90" s="290">
        <v>36</v>
      </c>
      <c r="B90" s="284" t="s">
        <v>105</v>
      </c>
      <c r="C90" s="293" t="s">
        <v>225</v>
      </c>
      <c r="D90" s="283" t="b">
        <v>1</v>
      </c>
      <c r="E90" s="290" t="s">
        <v>233</v>
      </c>
      <c r="F90" s="290" t="s">
        <v>234</v>
      </c>
      <c r="G90" s="290" t="s">
        <v>235</v>
      </c>
      <c r="H90" s="294" t="s">
        <v>216</v>
      </c>
      <c r="I90" s="293" t="s">
        <v>238</v>
      </c>
      <c r="J90" s="293" t="s">
        <v>239</v>
      </c>
      <c r="K90" s="290" t="s">
        <v>229</v>
      </c>
      <c r="L90" s="290" t="s">
        <v>230</v>
      </c>
      <c r="M90" s="290" t="s">
        <v>231</v>
      </c>
      <c r="N90" s="288"/>
      <c r="O90" s="288"/>
      <c r="P90" s="283"/>
      <c r="Q90" s="283"/>
      <c r="R90" s="283"/>
      <c r="S90" s="283"/>
      <c r="T90" s="283"/>
      <c r="U90" s="283"/>
    </row>
    <row r="91" spans="1:21">
      <c r="A91" s="290">
        <v>37</v>
      </c>
      <c r="B91" s="284" t="s">
        <v>106</v>
      </c>
      <c r="C91" s="293" t="s">
        <v>225</v>
      </c>
      <c r="D91" s="283" t="b">
        <v>1</v>
      </c>
      <c r="E91" s="290" t="s">
        <v>233</v>
      </c>
      <c r="F91" s="290" t="s">
        <v>234</v>
      </c>
      <c r="G91" s="290" t="s">
        <v>235</v>
      </c>
      <c r="H91" s="294" t="s">
        <v>216</v>
      </c>
      <c r="I91" s="293" t="s">
        <v>238</v>
      </c>
      <c r="J91" s="293" t="s">
        <v>239</v>
      </c>
      <c r="K91" s="290" t="s">
        <v>229</v>
      </c>
      <c r="L91" s="290" t="s">
        <v>230</v>
      </c>
      <c r="M91" s="290" t="s">
        <v>231</v>
      </c>
      <c r="N91" s="288"/>
      <c r="O91" s="288"/>
      <c r="P91" s="283"/>
      <c r="Q91" s="283"/>
      <c r="R91" s="283"/>
      <c r="S91" s="283"/>
      <c r="T91" s="283"/>
      <c r="U91" s="283"/>
    </row>
    <row r="92" spans="1:21">
      <c r="B92" s="197"/>
      <c r="C92" s="116"/>
    </row>
    <row r="93" spans="1:21">
      <c r="B93" s="197"/>
      <c r="C93" s="116"/>
    </row>
    <row r="94" spans="1:21">
      <c r="B94" s="197"/>
      <c r="C94" s="116"/>
    </row>
    <row r="95" spans="1:21">
      <c r="B95" s="197"/>
      <c r="C95" s="116"/>
    </row>
    <row r="96" spans="1:21">
      <c r="B96" s="197"/>
      <c r="C96" s="116"/>
    </row>
    <row r="97" spans="2:3">
      <c r="B97" s="197"/>
      <c r="C97" s="116"/>
    </row>
    <row r="98" spans="2:3">
      <c r="B98" s="197"/>
      <c r="C98" s="116"/>
    </row>
    <row r="99" spans="2:3">
      <c r="B99" s="197"/>
      <c r="C99" s="116"/>
    </row>
    <row r="100" spans="2:3">
      <c r="B100" s="197"/>
      <c r="C100" s="116"/>
    </row>
    <row r="101" spans="2:3">
      <c r="B101" s="197"/>
      <c r="C101" s="116"/>
    </row>
    <row r="102" spans="2:3">
      <c r="B102" s="197"/>
      <c r="C102" s="116"/>
    </row>
    <row r="103" spans="2:3">
      <c r="B103" s="197"/>
      <c r="C103" s="116"/>
    </row>
    <row r="104" spans="2:3">
      <c r="B104" s="197"/>
      <c r="C104" s="116"/>
    </row>
    <row r="105" spans="2:3">
      <c r="C105" s="116"/>
    </row>
    <row r="106" spans="2:3">
      <c r="C106" s="116"/>
    </row>
    <row r="107" spans="2:3">
      <c r="C107" s="116"/>
    </row>
    <row r="108" spans="2:3">
      <c r="C108" s="116"/>
    </row>
    <row r="109" spans="2:3">
      <c r="C109" s="116"/>
    </row>
    <row r="110" spans="2:3">
      <c r="C110" s="116"/>
    </row>
    <row r="111" spans="2:3">
      <c r="C111" s="116"/>
    </row>
    <row r="112" spans="2:3">
      <c r="C112" s="116"/>
    </row>
    <row r="113" spans="3:3">
      <c r="C113" s="116"/>
    </row>
    <row r="114" spans="3:3">
      <c r="C114" s="116"/>
    </row>
    <row r="115" spans="3:3">
      <c r="C115" s="116"/>
    </row>
    <row r="116" spans="3:3">
      <c r="C116" s="116"/>
    </row>
    <row r="117" spans="3:3">
      <c r="C117" s="116"/>
    </row>
    <row r="118" spans="3:3">
      <c r="C118" s="116"/>
    </row>
    <row r="119" spans="3:3">
      <c r="C119" s="116"/>
    </row>
    <row r="120" spans="3:3">
      <c r="C120" s="116"/>
    </row>
    <row r="121" spans="3:3">
      <c r="C121" s="116"/>
    </row>
    <row r="122" spans="3:3">
      <c r="C122" s="116"/>
    </row>
    <row r="123" spans="3:3">
      <c r="C123" s="116"/>
    </row>
    <row r="124" spans="3:3">
      <c r="C124" s="116"/>
    </row>
    <row r="125" spans="3:3">
      <c r="C125" s="116"/>
    </row>
    <row r="126" spans="3:3">
      <c r="C126" s="116"/>
    </row>
    <row r="127" spans="3:3">
      <c r="C127" s="116"/>
    </row>
    <row r="128" spans="3:3">
      <c r="C128" s="116"/>
    </row>
  </sheetData>
  <sheetProtection password="D818" sheet="1" objects="1" scenarios="1"/>
  <sortState ref="A3:M91">
    <sortCondition ref="B3"/>
  </sortState>
  <mergeCells count="6">
    <mergeCell ref="P18:U18"/>
    <mergeCell ref="S2:U2"/>
    <mergeCell ref="S8:U8"/>
    <mergeCell ref="H1:J1"/>
    <mergeCell ref="E1:G1"/>
    <mergeCell ref="K1:M1"/>
  </mergeCells>
  <pageMargins left="0.7" right="0.7" top="0.75" bottom="0.75" header="0.3" footer="0.3"/>
  <pageSetup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indowProtection="1" zoomScaleNormal="100" workbookViewId="0">
      <selection sqref="A1:G45"/>
    </sheetView>
  </sheetViews>
  <sheetFormatPr defaultRowHeight="14.4"/>
  <cols>
    <col min="2" max="2" width="9.21875" customWidth="1"/>
    <col min="5" max="6" width="39.6640625" customWidth="1"/>
    <col min="7" max="7" width="51.88671875" customWidth="1"/>
  </cols>
  <sheetData>
    <row r="1" spans="1:7">
      <c r="A1" s="283"/>
      <c r="B1" s="283"/>
      <c r="C1" s="283"/>
      <c r="D1" s="283"/>
      <c r="E1" s="283"/>
      <c r="F1" s="283"/>
      <c r="G1" s="283"/>
    </row>
    <row r="2" spans="1:7">
      <c r="A2" s="283"/>
      <c r="B2" s="283"/>
      <c r="C2" s="283"/>
      <c r="D2" s="283"/>
      <c r="E2" s="283"/>
      <c r="F2" s="283"/>
      <c r="G2" s="283"/>
    </row>
    <row r="3" spans="1:7">
      <c r="A3" s="283" t="s">
        <v>194</v>
      </c>
      <c r="B3" s="283">
        <v>2809</v>
      </c>
      <c r="C3" s="283" t="s">
        <v>208</v>
      </c>
      <c r="D3" s="283" t="s">
        <v>270</v>
      </c>
      <c r="E3" s="283" t="s">
        <v>269</v>
      </c>
      <c r="F3" s="283" t="str">
        <f>CONCATENATE(A3,B3,C3,D3)</f>
        <v>LG2809R128ZAAA</v>
      </c>
      <c r="G3" s="283" t="str">
        <f>CONCATENATE(A3," ",E3," ",MID(B3,1,2)," X ",MID(B3,3,2),"_",MID(C3,2,3))</f>
        <v>LG ROOF MOUNT INSTALLATION DRAWING 28 X 09_128</v>
      </c>
    </row>
    <row r="4" spans="1:7">
      <c r="A4" s="283" t="s">
        <v>194</v>
      </c>
      <c r="B4" s="283">
        <v>3011</v>
      </c>
      <c r="C4" s="283" t="s">
        <v>208</v>
      </c>
      <c r="D4" s="283" t="s">
        <v>270</v>
      </c>
      <c r="E4" s="283" t="s">
        <v>269</v>
      </c>
      <c r="F4" s="283" t="str">
        <f t="shared" ref="F4:F14" si="0">CONCATENATE(A4,B4,C4,D4)</f>
        <v>LG3011R128ZAAA</v>
      </c>
      <c r="G4" s="283" t="str">
        <f t="shared" ref="G4:G14" si="1">CONCATENATE(A4," ",E4," ",MID(B4,1,2)," X ",MID(B4,3,2),"_",MID(C4,2,3))</f>
        <v>LG ROOF MOUNT INSTALLATION DRAWING 30 X 11_128</v>
      </c>
    </row>
    <row r="5" spans="1:7">
      <c r="A5" s="283" t="s">
        <v>194</v>
      </c>
      <c r="B5" s="283">
        <v>3412</v>
      </c>
      <c r="C5" s="283" t="s">
        <v>210</v>
      </c>
      <c r="D5" s="283" t="s">
        <v>270</v>
      </c>
      <c r="E5" s="283" t="s">
        <v>269</v>
      </c>
      <c r="F5" s="283" t="str">
        <f t="shared" si="0"/>
        <v>LG3412R109ZAAA</v>
      </c>
      <c r="G5" s="283" t="str">
        <f t="shared" si="1"/>
        <v>LG ROOF MOUNT INSTALLATION DRAWING 34 X 12_109</v>
      </c>
    </row>
    <row r="6" spans="1:7">
      <c r="A6" s="283" t="s">
        <v>194</v>
      </c>
      <c r="B6" s="283">
        <v>3412</v>
      </c>
      <c r="C6" s="283" t="s">
        <v>208</v>
      </c>
      <c r="D6" s="283" t="s">
        <v>270</v>
      </c>
      <c r="E6" s="283" t="s">
        <v>269</v>
      </c>
      <c r="F6" s="283" t="str">
        <f t="shared" si="0"/>
        <v>LG3412R128ZAAA</v>
      </c>
      <c r="G6" s="283" t="str">
        <f t="shared" si="1"/>
        <v>LG ROOF MOUNT INSTALLATION DRAWING 34 X 12_128</v>
      </c>
    </row>
    <row r="7" spans="1:7">
      <c r="A7" s="283" t="s">
        <v>194</v>
      </c>
      <c r="B7" s="283">
        <v>3630</v>
      </c>
      <c r="C7" s="283" t="s">
        <v>209</v>
      </c>
      <c r="D7" s="283" t="s">
        <v>270</v>
      </c>
      <c r="E7" s="283" t="s">
        <v>269</v>
      </c>
      <c r="F7" s="283" t="str">
        <f t="shared" si="0"/>
        <v>LG3630R095ZAAA</v>
      </c>
      <c r="G7" s="283" t="str">
        <f t="shared" si="1"/>
        <v>LG ROOF MOUNT INSTALLATION DRAWING 36 X 30_095</v>
      </c>
    </row>
    <row r="8" spans="1:7">
      <c r="A8" s="283" t="s">
        <v>194</v>
      </c>
      <c r="B8" s="283">
        <v>3630</v>
      </c>
      <c r="C8" s="283" t="s">
        <v>210</v>
      </c>
      <c r="D8" s="283" t="s">
        <v>270</v>
      </c>
      <c r="E8" s="283" t="s">
        <v>269</v>
      </c>
      <c r="F8" s="283" t="str">
        <f t="shared" si="0"/>
        <v>LG3630R109ZAAA</v>
      </c>
      <c r="G8" s="283" t="str">
        <f t="shared" si="1"/>
        <v>LG ROOF MOUNT INSTALLATION DRAWING 36 X 30_109</v>
      </c>
    </row>
    <row r="9" spans="1:7">
      <c r="A9" s="283" t="s">
        <v>194</v>
      </c>
      <c r="B9" s="283">
        <v>3630</v>
      </c>
      <c r="C9" s="283" t="s">
        <v>208</v>
      </c>
      <c r="D9" s="283" t="s">
        <v>270</v>
      </c>
      <c r="E9" s="283" t="s">
        <v>269</v>
      </c>
      <c r="F9" s="283" t="str">
        <f t="shared" si="0"/>
        <v>LG3630R128ZAAA</v>
      </c>
      <c r="G9" s="283" t="str">
        <f t="shared" si="1"/>
        <v>LG ROOF MOUNT INSTALLATION DRAWING 36 X 30_128</v>
      </c>
    </row>
    <row r="10" spans="1:7">
      <c r="A10" s="283" t="s">
        <v>194</v>
      </c>
      <c r="B10" s="283">
        <v>3713</v>
      </c>
      <c r="C10" s="283" t="s">
        <v>268</v>
      </c>
      <c r="D10" s="283" t="s">
        <v>270</v>
      </c>
      <c r="E10" s="283" t="s">
        <v>269</v>
      </c>
      <c r="F10" s="283" t="str">
        <f t="shared" si="0"/>
        <v>LG3713R105ZAAA</v>
      </c>
      <c r="G10" s="283" t="str">
        <f t="shared" si="1"/>
        <v>LG ROOF MOUNT INSTALLATION DRAWING 37 X 13_105</v>
      </c>
    </row>
    <row r="11" spans="1:7">
      <c r="A11" s="283" t="s">
        <v>194</v>
      </c>
      <c r="B11" s="283">
        <v>3713</v>
      </c>
      <c r="C11" s="283" t="s">
        <v>208</v>
      </c>
      <c r="D11" s="283" t="s">
        <v>270</v>
      </c>
      <c r="E11" s="283" t="s">
        <v>269</v>
      </c>
      <c r="F11" s="283" t="str">
        <f t="shared" si="0"/>
        <v>LG3713R128ZAAA</v>
      </c>
      <c r="G11" s="283" t="str">
        <f t="shared" si="1"/>
        <v>LG ROOF MOUNT INSTALLATION DRAWING 37 X 13_128</v>
      </c>
    </row>
    <row r="12" spans="1:7">
      <c r="A12" s="283" t="s">
        <v>194</v>
      </c>
      <c r="B12" s="283">
        <v>4830</v>
      </c>
      <c r="C12" s="283" t="s">
        <v>209</v>
      </c>
      <c r="D12" s="283" t="s">
        <v>270</v>
      </c>
      <c r="E12" s="283" t="s">
        <v>269</v>
      </c>
      <c r="F12" s="283" t="str">
        <f t="shared" si="0"/>
        <v>LG4830R095ZAAA</v>
      </c>
      <c r="G12" s="283" t="str">
        <f t="shared" si="1"/>
        <v>LG ROOF MOUNT INSTALLATION DRAWING 48 X 30_095</v>
      </c>
    </row>
    <row r="13" spans="1:7">
      <c r="A13" s="283" t="s">
        <v>194</v>
      </c>
      <c r="B13" s="283">
        <v>4830</v>
      </c>
      <c r="C13" s="283" t="s">
        <v>210</v>
      </c>
      <c r="D13" s="283" t="s">
        <v>270</v>
      </c>
      <c r="E13" s="283" t="s">
        <v>269</v>
      </c>
      <c r="F13" s="283" t="str">
        <f t="shared" si="0"/>
        <v>LG4830R109ZAAA</v>
      </c>
      <c r="G13" s="283" t="str">
        <f t="shared" si="1"/>
        <v>LG ROOF MOUNT INSTALLATION DRAWING 48 X 30_109</v>
      </c>
    </row>
    <row r="14" spans="1:7">
      <c r="A14" s="283" t="s">
        <v>194</v>
      </c>
      <c r="B14" s="283">
        <v>4830</v>
      </c>
      <c r="C14" s="283" t="s">
        <v>208</v>
      </c>
      <c r="D14" s="283" t="s">
        <v>270</v>
      </c>
      <c r="E14" s="283" t="s">
        <v>269</v>
      </c>
      <c r="F14" s="283" t="str">
        <f t="shared" si="0"/>
        <v>LG4830R128ZAAA</v>
      </c>
      <c r="G14" s="283" t="str">
        <f t="shared" si="1"/>
        <v>LG ROOF MOUNT INSTALLATION DRAWING 48 X 30_128</v>
      </c>
    </row>
    <row r="15" spans="1:7">
      <c r="A15" s="283"/>
      <c r="B15" s="283"/>
      <c r="C15" s="283"/>
      <c r="D15" s="283"/>
      <c r="E15" s="283"/>
      <c r="F15" s="283"/>
      <c r="G15" s="283"/>
    </row>
    <row r="16" spans="1:7">
      <c r="A16" s="283"/>
      <c r="B16" s="283"/>
      <c r="C16" s="283"/>
      <c r="D16" s="283"/>
      <c r="E16" s="283"/>
      <c r="F16" s="283"/>
      <c r="G16" s="283"/>
    </row>
    <row r="17" spans="1:7">
      <c r="A17" s="283" t="s">
        <v>194</v>
      </c>
      <c r="B17" s="283">
        <v>2809</v>
      </c>
      <c r="C17" s="283" t="s">
        <v>215</v>
      </c>
      <c r="D17" s="283" t="s">
        <v>270</v>
      </c>
      <c r="E17" s="283" t="s">
        <v>272</v>
      </c>
      <c r="F17" s="283" t="str">
        <f t="shared" ref="F17:F31" si="2">CONCATENATE(A17,B17,C17,D17)</f>
        <v>LG2809G082ZAAA</v>
      </c>
      <c r="G17" s="283" t="str">
        <f t="shared" ref="G17:G31" si="3">CONCATENATE(A17," ",E17," ",MID(B17,1,2)," X ",MID(B17,3,2),"_",MID(C17,2,3))</f>
        <v>LG GROUND MOUNT INSTALLATION DRAWING 28 X 09_082</v>
      </c>
    </row>
    <row r="18" spans="1:7">
      <c r="A18" s="283" t="s">
        <v>194</v>
      </c>
      <c r="B18" s="283">
        <v>3011</v>
      </c>
      <c r="C18" s="283" t="s">
        <v>271</v>
      </c>
      <c r="D18" s="283" t="s">
        <v>270</v>
      </c>
      <c r="E18" s="283" t="s">
        <v>272</v>
      </c>
      <c r="F18" s="283" t="str">
        <f t="shared" si="2"/>
        <v>LG3011G073ZAAA</v>
      </c>
      <c r="G18" s="283" t="str">
        <f t="shared" si="3"/>
        <v>LG GROUND MOUNT INSTALLATION DRAWING 30 X 11_073</v>
      </c>
    </row>
    <row r="19" spans="1:7">
      <c r="A19" s="283" t="s">
        <v>194</v>
      </c>
      <c r="B19" s="283">
        <v>3011</v>
      </c>
      <c r="C19" s="283" t="s">
        <v>215</v>
      </c>
      <c r="D19" s="283" t="s">
        <v>270</v>
      </c>
      <c r="E19" s="283" t="s">
        <v>272</v>
      </c>
      <c r="F19" s="283" t="str">
        <f t="shared" si="2"/>
        <v>LG3011G082ZAAA</v>
      </c>
      <c r="G19" s="283" t="str">
        <f t="shared" si="3"/>
        <v>LG GROUND MOUNT INSTALLATION DRAWING 30 X 11_082</v>
      </c>
    </row>
    <row r="20" spans="1:7">
      <c r="A20" s="283" t="s">
        <v>194</v>
      </c>
      <c r="B20" s="283">
        <v>3412</v>
      </c>
      <c r="C20" s="283" t="s">
        <v>214</v>
      </c>
      <c r="D20" s="283" t="s">
        <v>270</v>
      </c>
      <c r="E20" s="283" t="s">
        <v>272</v>
      </c>
      <c r="F20" s="283" t="str">
        <f t="shared" si="2"/>
        <v>LG3412G060ZAAA</v>
      </c>
      <c r="G20" s="283" t="str">
        <f t="shared" si="3"/>
        <v>LG GROUND MOUNT INSTALLATION DRAWING 34 X 12_060</v>
      </c>
    </row>
    <row r="21" spans="1:7">
      <c r="A21" s="283" t="s">
        <v>194</v>
      </c>
      <c r="B21" s="283">
        <v>3412</v>
      </c>
      <c r="C21" s="283" t="s">
        <v>271</v>
      </c>
      <c r="D21" s="283" t="s">
        <v>270</v>
      </c>
      <c r="E21" s="283" t="s">
        <v>272</v>
      </c>
      <c r="F21" s="283" t="str">
        <f t="shared" si="2"/>
        <v>LG3412G073ZAAA</v>
      </c>
      <c r="G21" s="283" t="str">
        <f t="shared" si="3"/>
        <v>LG GROUND MOUNT INSTALLATION DRAWING 34 X 12_073</v>
      </c>
    </row>
    <row r="22" spans="1:7">
      <c r="A22" s="283" t="s">
        <v>194</v>
      </c>
      <c r="B22" s="283">
        <v>3412</v>
      </c>
      <c r="C22" s="283" t="s">
        <v>215</v>
      </c>
      <c r="D22" s="283" t="s">
        <v>270</v>
      </c>
      <c r="E22" s="283" t="s">
        <v>272</v>
      </c>
      <c r="F22" s="283" t="str">
        <f t="shared" si="2"/>
        <v>LG3412G082ZAAA</v>
      </c>
      <c r="G22" s="283" t="str">
        <f t="shared" si="3"/>
        <v>LG GROUND MOUNT INSTALLATION DRAWING 34 X 12_082</v>
      </c>
    </row>
    <row r="23" spans="1:7">
      <c r="A23" s="283" t="s">
        <v>194</v>
      </c>
      <c r="B23" s="283">
        <v>3630</v>
      </c>
      <c r="C23" s="283" t="s">
        <v>214</v>
      </c>
      <c r="D23" s="283" t="s">
        <v>270</v>
      </c>
      <c r="E23" s="283" t="s">
        <v>272</v>
      </c>
      <c r="F23" s="283" t="str">
        <f t="shared" si="2"/>
        <v>LG3630G060ZAAA</v>
      </c>
      <c r="G23" s="283" t="str">
        <f t="shared" si="3"/>
        <v>LG GROUND MOUNT INSTALLATION DRAWING 36 X 30_060</v>
      </c>
    </row>
    <row r="24" spans="1:7">
      <c r="A24" s="283" t="s">
        <v>194</v>
      </c>
      <c r="B24" s="283">
        <v>3630</v>
      </c>
      <c r="C24" s="283" t="s">
        <v>271</v>
      </c>
      <c r="D24" s="283" t="s">
        <v>270</v>
      </c>
      <c r="E24" s="283" t="s">
        <v>272</v>
      </c>
      <c r="F24" s="283" t="str">
        <f t="shared" si="2"/>
        <v>LG3630G073ZAAA</v>
      </c>
      <c r="G24" s="283" t="str">
        <f t="shared" si="3"/>
        <v>LG GROUND MOUNT INSTALLATION DRAWING 36 X 30_073</v>
      </c>
    </row>
    <row r="25" spans="1:7">
      <c r="A25" s="283" t="s">
        <v>194</v>
      </c>
      <c r="B25" s="283">
        <v>3630</v>
      </c>
      <c r="C25" s="283" t="s">
        <v>215</v>
      </c>
      <c r="D25" s="283" t="s">
        <v>270</v>
      </c>
      <c r="E25" s="283" t="s">
        <v>272</v>
      </c>
      <c r="F25" s="283" t="str">
        <f t="shared" si="2"/>
        <v>LG3630G082ZAAA</v>
      </c>
      <c r="G25" s="283" t="str">
        <f t="shared" si="3"/>
        <v>LG GROUND MOUNT INSTALLATION DRAWING 36 X 30_082</v>
      </c>
    </row>
    <row r="26" spans="1:7">
      <c r="A26" s="283" t="s">
        <v>194</v>
      </c>
      <c r="B26" s="283">
        <v>3713</v>
      </c>
      <c r="C26" s="283" t="s">
        <v>214</v>
      </c>
      <c r="D26" s="283" t="s">
        <v>270</v>
      </c>
      <c r="E26" s="283" t="s">
        <v>272</v>
      </c>
      <c r="F26" s="283" t="str">
        <f t="shared" si="2"/>
        <v>LG3713G060ZAAA</v>
      </c>
      <c r="G26" s="283" t="str">
        <f t="shared" si="3"/>
        <v>LG GROUND MOUNT INSTALLATION DRAWING 37 X 13_060</v>
      </c>
    </row>
    <row r="27" spans="1:7">
      <c r="A27" s="283" t="s">
        <v>194</v>
      </c>
      <c r="B27" s="283">
        <v>3713</v>
      </c>
      <c r="C27" s="283" t="s">
        <v>271</v>
      </c>
      <c r="D27" s="283" t="s">
        <v>270</v>
      </c>
      <c r="E27" s="283" t="s">
        <v>272</v>
      </c>
      <c r="F27" s="283" t="str">
        <f t="shared" si="2"/>
        <v>LG3713G073ZAAA</v>
      </c>
      <c r="G27" s="283" t="str">
        <f t="shared" si="3"/>
        <v>LG GROUND MOUNT INSTALLATION DRAWING 37 X 13_073</v>
      </c>
    </row>
    <row r="28" spans="1:7">
      <c r="A28" s="283" t="s">
        <v>194</v>
      </c>
      <c r="B28" s="283">
        <v>3713</v>
      </c>
      <c r="C28" s="283" t="s">
        <v>215</v>
      </c>
      <c r="D28" s="283" t="s">
        <v>270</v>
      </c>
      <c r="E28" s="283" t="s">
        <v>272</v>
      </c>
      <c r="F28" s="283" t="str">
        <f t="shared" si="2"/>
        <v>LG3713G082ZAAA</v>
      </c>
      <c r="G28" s="283" t="str">
        <f t="shared" si="3"/>
        <v>LG GROUND MOUNT INSTALLATION DRAWING 37 X 13_082</v>
      </c>
    </row>
    <row r="29" spans="1:7">
      <c r="A29" s="283" t="s">
        <v>194</v>
      </c>
      <c r="B29" s="283">
        <v>4830</v>
      </c>
      <c r="C29" s="283" t="s">
        <v>213</v>
      </c>
      <c r="D29" s="283" t="s">
        <v>270</v>
      </c>
      <c r="E29" s="283" t="s">
        <v>272</v>
      </c>
      <c r="F29" s="283" t="str">
        <f t="shared" si="2"/>
        <v>LG4830G038ZAAA</v>
      </c>
      <c r="G29" s="283" t="str">
        <f t="shared" si="3"/>
        <v>LG GROUND MOUNT INSTALLATION DRAWING 48 X 30_038</v>
      </c>
    </row>
    <row r="30" spans="1:7">
      <c r="A30" s="283" t="s">
        <v>194</v>
      </c>
      <c r="B30" s="283">
        <v>4830</v>
      </c>
      <c r="C30" s="283" t="s">
        <v>271</v>
      </c>
      <c r="D30" s="283" t="s">
        <v>270</v>
      </c>
      <c r="E30" s="283" t="s">
        <v>272</v>
      </c>
      <c r="F30" s="283" t="str">
        <f t="shared" si="2"/>
        <v>LG4830G073ZAAA</v>
      </c>
      <c r="G30" s="283" t="str">
        <f t="shared" si="3"/>
        <v>LG GROUND MOUNT INSTALLATION DRAWING 48 X 30_073</v>
      </c>
    </row>
    <row r="31" spans="1:7">
      <c r="A31" s="283" t="s">
        <v>194</v>
      </c>
      <c r="B31" s="283">
        <v>4830</v>
      </c>
      <c r="C31" s="283" t="s">
        <v>215</v>
      </c>
      <c r="D31" s="283" t="s">
        <v>270</v>
      </c>
      <c r="E31" s="283" t="s">
        <v>272</v>
      </c>
      <c r="F31" s="283" t="str">
        <f t="shared" si="2"/>
        <v>LG4830G082ZAAA</v>
      </c>
      <c r="G31" s="283" t="str">
        <f t="shared" si="3"/>
        <v>LG GROUND MOUNT INSTALLATION DRAWING 48 X 30_082</v>
      </c>
    </row>
    <row r="32" spans="1:7">
      <c r="A32" s="283"/>
      <c r="B32" s="283"/>
      <c r="C32" s="283"/>
      <c r="D32" s="283"/>
      <c r="E32" s="283"/>
      <c r="F32" s="283"/>
      <c r="G32" s="283"/>
    </row>
    <row r="33" spans="1:7">
      <c r="A33" s="283"/>
      <c r="B33" s="283"/>
      <c r="C33" s="283"/>
      <c r="D33" s="283"/>
      <c r="E33" s="283"/>
      <c r="F33" s="283"/>
      <c r="G33" s="283"/>
    </row>
    <row r="34" spans="1:7">
      <c r="A34" s="283" t="s">
        <v>194</v>
      </c>
      <c r="B34" s="283">
        <v>2809</v>
      </c>
      <c r="C34" s="283" t="s">
        <v>212</v>
      </c>
      <c r="D34" s="283" t="s">
        <v>329</v>
      </c>
      <c r="E34" s="283" t="s">
        <v>331</v>
      </c>
      <c r="F34" s="283" t="str">
        <f t="shared" ref="F34:F45" si="4">CONCATENATE(A34,B34,C34,D34)</f>
        <v>LG2809W114Z4AA</v>
      </c>
      <c r="G34" s="283" t="str">
        <f>CONCATENATE(A34," ",E34," ",MID(B34,1,2)," X ",MID(B34,3,2),"_",MID(C34,2,3),"_",MID(D34,1,2))</f>
        <v>LG WALL MOUNT INSTALLATION DRAWING 28 X 09_114_Z4</v>
      </c>
    </row>
    <row r="35" spans="1:7">
      <c r="A35" s="283" t="s">
        <v>194</v>
      </c>
      <c r="B35" s="283">
        <v>2809</v>
      </c>
      <c r="C35" s="283" t="s">
        <v>211</v>
      </c>
      <c r="D35" s="283" t="s">
        <v>329</v>
      </c>
      <c r="E35" s="283" t="s">
        <v>331</v>
      </c>
      <c r="F35" s="283" t="str">
        <f t="shared" si="4"/>
        <v>LG2809W128Z4AA</v>
      </c>
      <c r="G35" s="283" t="str">
        <f t="shared" ref="G35:G45" si="5">CONCATENATE(A35," ",E35," ",MID(B35,1,2)," X ",MID(B35,3,2),"_",MID(C35,2,3),"_",MID(D35,1,2))</f>
        <v>LG WALL MOUNT INSTALLATION DRAWING 28 X 09_128_Z4</v>
      </c>
    </row>
    <row r="36" spans="1:7">
      <c r="A36" s="283" t="s">
        <v>194</v>
      </c>
      <c r="B36" s="283">
        <v>2809</v>
      </c>
      <c r="C36" s="283" t="s">
        <v>211</v>
      </c>
      <c r="D36" s="283" t="s">
        <v>330</v>
      </c>
      <c r="E36" s="283" t="s">
        <v>331</v>
      </c>
      <c r="F36" s="283" t="str">
        <f t="shared" si="4"/>
        <v>LG2809W128Z5AA</v>
      </c>
      <c r="G36" s="283" t="str">
        <f t="shared" si="5"/>
        <v>LG WALL MOUNT INSTALLATION DRAWING 28 X 09_128_Z5</v>
      </c>
    </row>
    <row r="37" spans="1:7">
      <c r="A37" s="283" t="s">
        <v>194</v>
      </c>
      <c r="B37" s="283">
        <v>3011</v>
      </c>
      <c r="C37" s="283" t="s">
        <v>212</v>
      </c>
      <c r="D37" s="283" t="s">
        <v>329</v>
      </c>
      <c r="E37" s="283" t="s">
        <v>331</v>
      </c>
      <c r="F37" s="283" t="str">
        <f t="shared" si="4"/>
        <v>LG3011W114Z4AA</v>
      </c>
      <c r="G37" s="283" t="str">
        <f t="shared" si="5"/>
        <v>LG WALL MOUNT INSTALLATION DRAWING 30 X 11_114_Z4</v>
      </c>
    </row>
    <row r="38" spans="1:7">
      <c r="A38" s="283" t="s">
        <v>194</v>
      </c>
      <c r="B38" s="283">
        <v>3011</v>
      </c>
      <c r="C38" s="283" t="s">
        <v>211</v>
      </c>
      <c r="D38" s="283" t="s">
        <v>329</v>
      </c>
      <c r="E38" s="283" t="s">
        <v>331</v>
      </c>
      <c r="F38" s="283" t="str">
        <f t="shared" si="4"/>
        <v>LG3011W128Z4AA</v>
      </c>
      <c r="G38" s="283" t="str">
        <f t="shared" si="5"/>
        <v>LG WALL MOUNT INSTALLATION DRAWING 30 X 11_128_Z4</v>
      </c>
    </row>
    <row r="39" spans="1:7">
      <c r="A39" s="283" t="s">
        <v>194</v>
      </c>
      <c r="B39" s="283">
        <v>3011</v>
      </c>
      <c r="C39" s="283" t="s">
        <v>211</v>
      </c>
      <c r="D39" s="283" t="s">
        <v>330</v>
      </c>
      <c r="E39" s="283" t="s">
        <v>331</v>
      </c>
      <c r="F39" s="283" t="str">
        <f t="shared" si="4"/>
        <v>LG3011W128Z5AA</v>
      </c>
      <c r="G39" s="283" t="str">
        <f t="shared" si="5"/>
        <v>LG WALL MOUNT INSTALLATION DRAWING 30 X 11_128_Z5</v>
      </c>
    </row>
    <row r="40" spans="1:7">
      <c r="A40" s="283" t="s">
        <v>194</v>
      </c>
      <c r="B40" s="283">
        <v>3412</v>
      </c>
      <c r="C40" s="283" t="s">
        <v>212</v>
      </c>
      <c r="D40" s="283" t="s">
        <v>329</v>
      </c>
      <c r="E40" s="283" t="s">
        <v>331</v>
      </c>
      <c r="F40" s="283" t="str">
        <f t="shared" si="4"/>
        <v>LG3412W114Z4AA</v>
      </c>
      <c r="G40" s="283" t="str">
        <f t="shared" si="5"/>
        <v>LG WALL MOUNT INSTALLATION DRAWING 34 X 12_114_Z4</v>
      </c>
    </row>
    <row r="41" spans="1:7">
      <c r="A41" s="283" t="s">
        <v>194</v>
      </c>
      <c r="B41" s="283">
        <v>3412</v>
      </c>
      <c r="C41" s="283" t="s">
        <v>211</v>
      </c>
      <c r="D41" s="283" t="s">
        <v>329</v>
      </c>
      <c r="E41" s="283" t="s">
        <v>331</v>
      </c>
      <c r="F41" s="283" t="str">
        <f t="shared" si="4"/>
        <v>LG3412W128Z4AA</v>
      </c>
      <c r="G41" s="283" t="str">
        <f t="shared" si="5"/>
        <v>LG WALL MOUNT INSTALLATION DRAWING 34 X 12_128_Z4</v>
      </c>
    </row>
    <row r="42" spans="1:7">
      <c r="A42" s="283" t="s">
        <v>194</v>
      </c>
      <c r="B42" s="283">
        <v>3412</v>
      </c>
      <c r="C42" s="283" t="s">
        <v>211</v>
      </c>
      <c r="D42" s="283" t="s">
        <v>330</v>
      </c>
      <c r="E42" s="283" t="s">
        <v>331</v>
      </c>
      <c r="F42" s="283" t="str">
        <f t="shared" si="4"/>
        <v>LG3412W128Z5AA</v>
      </c>
      <c r="G42" s="283" t="str">
        <f t="shared" si="5"/>
        <v>LG WALL MOUNT INSTALLATION DRAWING 34 X 12_128_Z5</v>
      </c>
    </row>
    <row r="43" spans="1:7">
      <c r="A43" s="283" t="s">
        <v>194</v>
      </c>
      <c r="B43" s="283">
        <v>3713</v>
      </c>
      <c r="C43" s="283" t="s">
        <v>212</v>
      </c>
      <c r="D43" s="283" t="s">
        <v>329</v>
      </c>
      <c r="E43" s="283" t="s">
        <v>331</v>
      </c>
      <c r="F43" s="283" t="str">
        <f t="shared" si="4"/>
        <v>LG3713W114Z4AA</v>
      </c>
      <c r="G43" s="283" t="str">
        <f t="shared" si="5"/>
        <v>LG WALL MOUNT INSTALLATION DRAWING 37 X 13_114_Z4</v>
      </c>
    </row>
    <row r="44" spans="1:7">
      <c r="A44" s="283" t="s">
        <v>194</v>
      </c>
      <c r="B44" s="283">
        <v>3713</v>
      </c>
      <c r="C44" s="283" t="s">
        <v>211</v>
      </c>
      <c r="D44" s="283" t="s">
        <v>329</v>
      </c>
      <c r="E44" s="283" t="s">
        <v>331</v>
      </c>
      <c r="F44" s="283" t="str">
        <f t="shared" si="4"/>
        <v>LG3713W128Z4AA</v>
      </c>
      <c r="G44" s="283" t="str">
        <f t="shared" si="5"/>
        <v>LG WALL MOUNT INSTALLATION DRAWING 37 X 13_128_Z4</v>
      </c>
    </row>
    <row r="45" spans="1:7">
      <c r="A45" s="283" t="s">
        <v>194</v>
      </c>
      <c r="B45" s="283">
        <v>3713</v>
      </c>
      <c r="C45" s="283" t="s">
        <v>211</v>
      </c>
      <c r="D45" s="283" t="s">
        <v>330</v>
      </c>
      <c r="E45" s="283" t="s">
        <v>331</v>
      </c>
      <c r="F45" s="283" t="str">
        <f t="shared" si="4"/>
        <v>LG3713W128Z5AA</v>
      </c>
      <c r="G45" s="283" t="str">
        <f t="shared" si="5"/>
        <v>LG WALL MOUNT INSTALLATION DRAWING 37 X 13_128_Z5</v>
      </c>
    </row>
  </sheetData>
  <sheetProtection password="D818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43"/>
  <sheetViews>
    <sheetView windowProtection="1" workbookViewId="0">
      <selection activeCell="D19" sqref="D19"/>
    </sheetView>
  </sheetViews>
  <sheetFormatPr defaultRowHeight="14.4"/>
  <cols>
    <col min="3" max="3" width="21.6640625" customWidth="1"/>
    <col min="4" max="4" width="50.88671875" bestFit="1" customWidth="1"/>
  </cols>
  <sheetData>
    <row r="1" spans="3:4">
      <c r="C1" t="s">
        <v>327</v>
      </c>
      <c r="D1" t="s">
        <v>328</v>
      </c>
    </row>
    <row r="3" spans="3:4">
      <c r="C3" t="s">
        <v>273</v>
      </c>
      <c r="D3" t="s">
        <v>274</v>
      </c>
    </row>
    <row r="4" spans="3:4">
      <c r="C4" t="s">
        <v>275</v>
      </c>
      <c r="D4" t="s">
        <v>276</v>
      </c>
    </row>
    <row r="5" spans="3:4">
      <c r="C5" t="s">
        <v>277</v>
      </c>
      <c r="D5" t="s">
        <v>278</v>
      </c>
    </row>
    <row r="6" spans="3:4">
      <c r="C6" t="s">
        <v>279</v>
      </c>
      <c r="D6" t="s">
        <v>280</v>
      </c>
    </row>
    <row r="7" spans="3:4">
      <c r="C7" t="s">
        <v>281</v>
      </c>
      <c r="D7" t="s">
        <v>282</v>
      </c>
    </row>
    <row r="8" spans="3:4">
      <c r="C8" t="s">
        <v>283</v>
      </c>
      <c r="D8" t="s">
        <v>284</v>
      </c>
    </row>
    <row r="9" spans="3:4">
      <c r="C9" t="s">
        <v>285</v>
      </c>
      <c r="D9" t="s">
        <v>286</v>
      </c>
    </row>
    <row r="10" spans="3:4">
      <c r="C10" t="s">
        <v>287</v>
      </c>
      <c r="D10" t="s">
        <v>288</v>
      </c>
    </row>
    <row r="11" spans="3:4">
      <c r="C11" t="s">
        <v>289</v>
      </c>
      <c r="D11" t="s">
        <v>290</v>
      </c>
    </row>
    <row r="12" spans="3:4">
      <c r="C12" t="s">
        <v>291</v>
      </c>
      <c r="D12" t="s">
        <v>292</v>
      </c>
    </row>
    <row r="13" spans="3:4">
      <c r="C13" t="s">
        <v>293</v>
      </c>
      <c r="D13" t="s">
        <v>294</v>
      </c>
    </row>
    <row r="14" spans="3:4">
      <c r="C14" t="s">
        <v>295</v>
      </c>
      <c r="D14" t="s">
        <v>296</v>
      </c>
    </row>
    <row r="16" spans="3:4">
      <c r="C16" t="s">
        <v>297</v>
      </c>
      <c r="D16" t="s">
        <v>298</v>
      </c>
    </row>
    <row r="17" spans="3:4">
      <c r="C17" t="s">
        <v>299</v>
      </c>
      <c r="D17" t="s">
        <v>300</v>
      </c>
    </row>
    <row r="18" spans="3:4">
      <c r="C18" t="s">
        <v>301</v>
      </c>
      <c r="D18" t="s">
        <v>302</v>
      </c>
    </row>
    <row r="19" spans="3:4">
      <c r="C19" t="s">
        <v>303</v>
      </c>
      <c r="D19" t="s">
        <v>304</v>
      </c>
    </row>
    <row r="20" spans="3:4">
      <c r="C20" t="s">
        <v>305</v>
      </c>
      <c r="D20" t="s">
        <v>306</v>
      </c>
    </row>
    <row r="21" spans="3:4">
      <c r="C21" t="s">
        <v>307</v>
      </c>
      <c r="D21" t="s">
        <v>308</v>
      </c>
    </row>
    <row r="22" spans="3:4">
      <c r="C22" t="s">
        <v>309</v>
      </c>
      <c r="D22" t="s">
        <v>310</v>
      </c>
    </row>
    <row r="23" spans="3:4">
      <c r="C23" t="s">
        <v>311</v>
      </c>
      <c r="D23" t="s">
        <v>312</v>
      </c>
    </row>
    <row r="24" spans="3:4">
      <c r="C24" t="s">
        <v>313</v>
      </c>
      <c r="D24" t="s">
        <v>314</v>
      </c>
    </row>
    <row r="25" spans="3:4">
      <c r="C25" t="s">
        <v>315</v>
      </c>
      <c r="D25" t="s">
        <v>316</v>
      </c>
    </row>
    <row r="26" spans="3:4">
      <c r="C26" t="s">
        <v>317</v>
      </c>
      <c r="D26" t="s">
        <v>318</v>
      </c>
    </row>
    <row r="27" spans="3:4">
      <c r="C27" t="s">
        <v>319</v>
      </c>
      <c r="D27" t="s">
        <v>320</v>
      </c>
    </row>
    <row r="28" spans="3:4">
      <c r="C28" t="s">
        <v>321</v>
      </c>
      <c r="D28" t="s">
        <v>322</v>
      </c>
    </row>
    <row r="29" spans="3:4">
      <c r="C29" t="s">
        <v>323</v>
      </c>
      <c r="D29" t="s">
        <v>324</v>
      </c>
    </row>
    <row r="30" spans="3:4">
      <c r="C30" t="s">
        <v>325</v>
      </c>
      <c r="D30" t="s">
        <v>326</v>
      </c>
    </row>
    <row r="32" spans="3:4">
      <c r="C32" t="s">
        <v>332</v>
      </c>
      <c r="D32" t="s">
        <v>346</v>
      </c>
    </row>
    <row r="33" spans="3:4">
      <c r="C33" t="s">
        <v>333</v>
      </c>
      <c r="D33" t="s">
        <v>347</v>
      </c>
    </row>
    <row r="34" spans="3:4">
      <c r="C34" t="s">
        <v>334</v>
      </c>
      <c r="D34" t="s">
        <v>348</v>
      </c>
    </row>
    <row r="35" spans="3:4">
      <c r="C35" t="s">
        <v>335</v>
      </c>
      <c r="D35" t="s">
        <v>349</v>
      </c>
    </row>
    <row r="36" spans="3:4">
      <c r="C36" t="s">
        <v>336</v>
      </c>
      <c r="D36" t="s">
        <v>350</v>
      </c>
    </row>
    <row r="37" spans="3:4">
      <c r="C37" t="s">
        <v>337</v>
      </c>
      <c r="D37" t="s">
        <v>351</v>
      </c>
    </row>
    <row r="38" spans="3:4">
      <c r="C38" t="s">
        <v>338</v>
      </c>
      <c r="D38" t="s">
        <v>352</v>
      </c>
    </row>
    <row r="39" spans="3:4">
      <c r="C39" t="s">
        <v>339</v>
      </c>
      <c r="D39" t="s">
        <v>353</v>
      </c>
    </row>
    <row r="40" spans="3:4">
      <c r="C40" t="s">
        <v>340</v>
      </c>
      <c r="D40" t="s">
        <v>354</v>
      </c>
    </row>
    <row r="41" spans="3:4">
      <c r="C41" t="s">
        <v>341</v>
      </c>
      <c r="D41" t="s">
        <v>355</v>
      </c>
    </row>
    <row r="42" spans="3:4">
      <c r="C42" t="s">
        <v>342</v>
      </c>
      <c r="D42" t="s">
        <v>356</v>
      </c>
    </row>
    <row r="43" spans="3:4">
      <c r="C43" t="s">
        <v>343</v>
      </c>
      <c r="D43" t="s">
        <v>357</v>
      </c>
    </row>
  </sheetData>
  <sheetProtection password="D81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VRF_HCS_Product List</vt:lpstr>
      <vt:lpstr>REF WIND PRESSURE 11OCT2016</vt:lpstr>
      <vt:lpstr>DrawingNameConvention</vt:lpstr>
      <vt:lpstr>LookUp1</vt:lpstr>
      <vt:lpstr>DrawingLabelName</vt:lpstr>
      <vt:lpstr>myLGHVACLabel</vt:lpstr>
      <vt:lpstr>LookUp1!Print_Area</vt:lpstr>
      <vt:lpstr>'VRF_HCS_Product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lgeuser</dc:creator>
  <cp:lastModifiedBy>lgeuser</cp:lastModifiedBy>
  <cp:lastPrinted>2016-11-29T15:58:51Z</cp:lastPrinted>
  <dcterms:created xsi:type="dcterms:W3CDTF">2016-08-12T19:54:47Z</dcterms:created>
  <dcterms:modified xsi:type="dcterms:W3CDTF">2016-11-29T19:34:50Z</dcterms:modified>
</cp:coreProperties>
</file>